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U:\Investor_Relations\13_Reporting\01_Consensus\2025\Q4\Webpage\"/>
    </mc:Choice>
  </mc:AlternateContent>
  <xr:revisionPtr revIDLastSave="0" documentId="8_{3AA05185-B303-40CE-B661-5BBBA44EB70D}" xr6:coauthVersionLast="47" xr6:coauthVersionMax="47" xr10:uidLastSave="{00000000-0000-0000-0000-000000000000}"/>
  <bookViews>
    <workbookView xWindow="28680" yWindow="-120" windowWidth="51840" windowHeight="21240" xr2:uid="{00000000-000D-0000-FFFF-FFFF00000000}"/>
  </bookViews>
  <sheets>
    <sheet name="Cover" sheetId="19" r:id="rId1"/>
    <sheet name="FY 2025-2027 Consensus Report" sheetId="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 localSheetId="2">Disclaimer!____div1</definedName>
    <definedName name="____div1">[0]!____div1</definedName>
    <definedName name="____eps96">#REF!</definedName>
    <definedName name="____eps97">#REF!</definedName>
    <definedName name="____eps98">#REF!</definedName>
    <definedName name="___div1" localSheetId="2">Disclaimer!___div1</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 localSheetId="2">Disclaimer!___Q22005</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hidden="1">#REF!</definedName>
    <definedName name="__123Graph_CBSYSASST" hidden="1">[5]interv!$C$39:$K$39</definedName>
    <definedName name="__123Graph_CHUIDIGE" hidden="1">#REF!</definedName>
    <definedName name="__123Graph_CRESCOV" hidden="1">[5]fiscout!$I$146:$I$166</definedName>
    <definedName name="__123Graph_D" hidden="1">#REF!</definedName>
    <definedName name="__123Graph_DHUIDIGE" hidden="1">#REF!</definedName>
    <definedName name="__123Graph_E" hidden="1">#REF!</definedName>
    <definedName name="__123Graph_EHUIDIGE" hidden="1">#REF!</definedName>
    <definedName name="__123Graph_F"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 localSheetId="2">Disclaimer!__Q22005</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hidden="1">#REF!</definedName>
    <definedName name="_bdm.1D50AEEE354344F5A7ECBA28E22A0BB5.edm" hidden="1" xml:space="preserve">                    [12]LEGACY!$A:$IV</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hidden="1">#REF!</definedName>
    <definedName name="_bdm.603235E6786345C48EBC0822EDD38EC3.edm" hidden="1" xml:space="preserve">                    [12]LEGACY!$A:$IV</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hidden="1">#REF!</definedName>
    <definedName name="_bdm.8B20ED217BE843BBA006C48B17813E45.edm" hidden="1" xml:space="preserve">                    [12]LEGACY!$A:$IV</definedName>
    <definedName name="_bdm.8EE00745DC5449888901EE1C756DD2C3.edm" hidden="1">#REF!</definedName>
    <definedName name="_bdm.939271ECB2DF444F9BF6099EA8CEB188.edm" hidden="1" xml:space="preserve">                    '[12]Income Statement'!$A:$IV</definedName>
    <definedName name="_bdm.97CBD980100245B281AAB0853DDBF214.edm"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 localSheetId="2">Disclaimer!_Q22005</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 localSheetId="2">New Achieved [18]profit!$Q$1:$Z$11</definedName>
    <definedName name="_tab2">OECD2004 ____div1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 localSheetId="2">Disclaimer!Armin</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 localSheetId="2">Disclaimer!bal</definedName>
    <definedName name="bal">[0]!bal</definedName>
    <definedName name="Bal00">'[33]BALOISE 2001'!$A$1:$J$184</definedName>
    <definedName name="Balance_sheet">#REF!</definedName>
    <definedName name="Balchar99">[33]BALCHART!$A$1:$E$107</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hidden="1">#REF!</definedName>
    <definedName name="BLPH10"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"WIREUK"</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 localSheetId="2">Disclaimer!eee</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 localSheetId="2">Disclaimer!hello</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 localSheetId="2">New Achieved [18]profit!$Q$1:$Z$11</definedName>
    <definedName name="HSBCTbl_Table1">OECD2004 Achieved [18]profit!$Q$1:$Z$11</definedName>
    <definedName name="HTML" localSheetId="2" hidden="1">{"'Sheet1'!$A$1:$H$145"}</definedName>
    <definedName name="HTML" hidden="1">{"'Sheet1'!$A$1:$H$145"}</definedName>
    <definedName name="HTML_CodePage" hidden="1">1252</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 localSheetId="2">Disclaimer!InfoNext</definedName>
    <definedName name="InfoNext">[0]!InfoNext</definedName>
    <definedName name="InfoPrev" localSheetId="2">Disclaimer!InfoPrev</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hidden="1">{"'credit'!$A$1:$Z$66"}</definedName>
    <definedName name="KRIT03" localSheetId="2">Disclaimer!KRIT03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 localSheetId="2">Disclaimer!mw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rdea">New Achieved [18]profit!$Q$1:$Z$11</definedName>
    <definedName name="Nordea2">New Achieved [18]profit!$Q$1:$Z$11</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 localSheetId="2">Disclaimer!nothing</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_xlnm.Print_Area" localSheetId="0">Cover!$A$1:$Q$24</definedName>
    <definedName name="_xlnm.Print_Area" localSheetId="1">'FY 2025-2027 Consensus Report'!$A$1:$P$34</definedName>
    <definedName name="_xlnm.Print_Area">[61]A!$P$39:$Y$46</definedName>
    <definedName name="Print_Area_MI">[62]BARCLAYS.XLS!#REF!</definedName>
    <definedName name="_xlnm.Print_Titles">[63]LTSB1!$A$1:$A$65536,[63]LTSB1!$A$1:$IV$6</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'FY 2025-2027 Consensus Report'!$A$7:$E$29</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[0]!rank_by_comb_ratio</definedName>
    <definedName name="rank_by_cr_rfr" localSheetId="2">Disclaimer!rank_by_cr_rfr</definedName>
    <definedName name="rank_by_cr_rfr">[0]!rank_by_cr_rfr</definedName>
    <definedName name="rank_by_decline_rfr" localSheetId="2">Disclaimer!rank_by_decline_rfr</definedName>
    <definedName name="rank_by_decline_rfr">[0]!rank_by_decline_rfr</definedName>
    <definedName name="rank_by_embvalue" localSheetId="2">Disclaimer!rank_by_embvalue</definedName>
    <definedName name="rank_by_embvalue">[0]!rank_by_embvalue</definedName>
    <definedName name="rank_by_mktcap" localSheetId="2">Disclaimer!rank_by_mktcap</definedName>
    <definedName name="rank_by_mktcap">[0]!rank_by_mktcap</definedName>
    <definedName name="rank_by_name" localSheetId="2">Disclaimer!rank_by_name</definedName>
    <definedName name="rank_by_name">[0]!rank_by_name</definedName>
    <definedName name="rank_by_nav" localSheetId="2">Disclaimer!rank_by_nav</definedName>
    <definedName name="rank_by_nav">[0]!rank_by_nav</definedName>
    <definedName name="rank_by_rise_returns" localSheetId="2">Disclaimer!rank_by_rise_returns</definedName>
    <definedName name="rank_by_rise_returns">[0]!rank_by_rise_returns</definedName>
    <definedName name="rank_by_rise_rfr" localSheetId="2">Disclaimer!rank_by_rise_rfr</definedName>
    <definedName name="rank_by_rise_rfr">[0]!rank_by_rise_rfr</definedName>
    <definedName name="rank_by_structvalue" localSheetId="2">Disclaimer!rank_by_structvalue</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 localSheetId="2">Disclaimer!sum</definedName>
    <definedName name="sum">[0]!Super</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 localSheetId="2">Disclaimer!try</definedName>
    <definedName name="try">[0]!tt</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hidden="1">#REF!</definedName>
    <definedName name="Unreal_gains_cred">#REF!</definedName>
    <definedName name="Update_Bal_Data" localSheetId="2">Disclaimer!Update_Bal_Data</definedName>
    <definedName name="Update_Bal_Data">[0]!Update_Bal_Data2</definedName>
    <definedName name="Update_Bal_Data2" localSheetId="2">Disclaimer!Update_Bal_Data2</definedName>
    <definedName name="Update_Bal_Data2">[0]!Update_PL_Data</definedName>
    <definedName name="Update_PL_Data" localSheetId="2">Disclaimer!Update_PL_Data</definedName>
    <definedName name="Update_PL_Data">[0]!updated</definedName>
    <definedName name="updated">[51]texposure!$B$235</definedName>
    <definedName name="US_EUR_rate">"e"</definedName>
    <definedName name="usbs"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[0]!wwwwwwwwwww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2" i="2" l="1"/>
  <c r="N32" i="2"/>
  <c r="M32" i="2"/>
  <c r="L32" i="2"/>
  <c r="J32" i="2"/>
  <c r="I32" i="2"/>
  <c r="H32" i="2"/>
  <c r="G32" i="2"/>
  <c r="E32" i="2"/>
  <c r="D32" i="2"/>
  <c r="C32" i="2"/>
  <c r="B32" i="2"/>
  <c r="O31" i="2"/>
  <c r="N31" i="2"/>
  <c r="M31" i="2"/>
  <c r="L31" i="2"/>
  <c r="J31" i="2"/>
  <c r="I31" i="2"/>
  <c r="H31" i="2"/>
  <c r="G31" i="2"/>
  <c r="E31" i="2"/>
  <c r="D31" i="2"/>
  <c r="C31" i="2"/>
  <c r="B31" i="2"/>
  <c r="O28" i="2"/>
  <c r="N28" i="2"/>
  <c r="M28" i="2"/>
  <c r="L28" i="2"/>
  <c r="J28" i="2"/>
  <c r="I28" i="2"/>
  <c r="H28" i="2"/>
  <c r="G28" i="2"/>
  <c r="E28" i="2"/>
  <c r="D28" i="2"/>
  <c r="C28" i="2"/>
  <c r="B28" i="2"/>
  <c r="O27" i="2"/>
  <c r="N27" i="2"/>
  <c r="M27" i="2"/>
  <c r="L27" i="2"/>
  <c r="J27" i="2"/>
  <c r="I27" i="2"/>
  <c r="H27" i="2"/>
  <c r="G27" i="2"/>
  <c r="E27" i="2"/>
  <c r="D27" i="2"/>
  <c r="C27" i="2"/>
  <c r="B27" i="2"/>
  <c r="O24" i="2"/>
  <c r="N24" i="2"/>
  <c r="M24" i="2"/>
  <c r="L24" i="2"/>
  <c r="J24" i="2"/>
  <c r="I24" i="2"/>
  <c r="H24" i="2"/>
  <c r="G24" i="2"/>
  <c r="E24" i="2"/>
  <c r="D24" i="2"/>
  <c r="C24" i="2"/>
  <c r="B24" i="2"/>
  <c r="O23" i="2"/>
  <c r="N23" i="2"/>
  <c r="M23" i="2"/>
  <c r="L23" i="2"/>
  <c r="J23" i="2"/>
  <c r="I23" i="2"/>
  <c r="H23" i="2"/>
  <c r="G23" i="2"/>
  <c r="E23" i="2"/>
  <c r="D23" i="2"/>
  <c r="C23" i="2"/>
  <c r="B23" i="2"/>
  <c r="O22" i="2"/>
  <c r="N22" i="2"/>
  <c r="M22" i="2"/>
  <c r="L22" i="2"/>
  <c r="J22" i="2"/>
  <c r="I22" i="2"/>
  <c r="H22" i="2"/>
  <c r="G22" i="2"/>
  <c r="E22" i="2"/>
  <c r="D22" i="2"/>
  <c r="C22" i="2"/>
  <c r="B22" i="2"/>
  <c r="O21" i="2"/>
  <c r="N21" i="2"/>
  <c r="M21" i="2"/>
  <c r="L21" i="2"/>
  <c r="J21" i="2"/>
  <c r="I21" i="2"/>
  <c r="H21" i="2"/>
  <c r="G21" i="2"/>
  <c r="E21" i="2"/>
  <c r="D21" i="2"/>
  <c r="C21" i="2"/>
  <c r="B21" i="2"/>
  <c r="D19" i="2"/>
  <c r="B19" i="2"/>
  <c r="O18" i="2"/>
  <c r="N18" i="2"/>
  <c r="M18" i="2"/>
  <c r="L18" i="2"/>
  <c r="J18" i="2"/>
  <c r="I18" i="2"/>
  <c r="H18" i="2"/>
  <c r="G18" i="2"/>
  <c r="E18" i="2"/>
  <c r="D18" i="2"/>
  <c r="C18" i="2"/>
  <c r="B18" i="2"/>
  <c r="O17" i="2"/>
  <c r="N17" i="2"/>
  <c r="M17" i="2"/>
  <c r="L17" i="2"/>
  <c r="J17" i="2"/>
  <c r="I17" i="2"/>
  <c r="H17" i="2"/>
  <c r="G17" i="2"/>
  <c r="E17" i="2"/>
  <c r="D17" i="2"/>
  <c r="C17" i="2"/>
  <c r="B17" i="2"/>
  <c r="O16" i="2"/>
  <c r="N16" i="2"/>
  <c r="M16" i="2"/>
  <c r="L16" i="2"/>
  <c r="J16" i="2"/>
  <c r="I16" i="2"/>
  <c r="H16" i="2"/>
  <c r="G16" i="2"/>
  <c r="E16" i="2"/>
  <c r="D16" i="2"/>
  <c r="C16" i="2"/>
  <c r="B16" i="2"/>
  <c r="O15" i="2"/>
  <c r="N15" i="2"/>
  <c r="M15" i="2"/>
  <c r="L15" i="2"/>
  <c r="J15" i="2"/>
  <c r="I15" i="2"/>
  <c r="H15" i="2"/>
  <c r="G15" i="2"/>
  <c r="E15" i="2"/>
  <c r="D15" i="2"/>
  <c r="C15" i="2"/>
  <c r="B15" i="2"/>
  <c r="O14" i="2"/>
  <c r="N14" i="2"/>
  <c r="M14" i="2"/>
  <c r="L14" i="2"/>
  <c r="J14" i="2"/>
  <c r="I14" i="2"/>
  <c r="H14" i="2"/>
  <c r="G14" i="2"/>
  <c r="E14" i="2"/>
  <c r="D14" i="2"/>
  <c r="C14" i="2"/>
  <c r="B14" i="2"/>
  <c r="O13" i="2"/>
  <c r="N13" i="2"/>
  <c r="M13" i="2"/>
  <c r="L13" i="2"/>
  <c r="J13" i="2"/>
  <c r="I13" i="2"/>
  <c r="H13" i="2"/>
  <c r="G13" i="2"/>
  <c r="E13" i="2"/>
  <c r="D13" i="2"/>
  <c r="C13" i="2"/>
  <c r="B13" i="2"/>
  <c r="O12" i="2"/>
  <c r="N12" i="2"/>
  <c r="M12" i="2"/>
  <c r="L12" i="2"/>
  <c r="J12" i="2"/>
  <c r="I12" i="2"/>
  <c r="H12" i="2"/>
  <c r="G12" i="2"/>
  <c r="E12" i="2"/>
  <c r="D12" i="2"/>
  <c r="C12" i="2"/>
  <c r="B12" i="2"/>
  <c r="O11" i="2"/>
  <c r="N11" i="2"/>
  <c r="M11" i="2"/>
  <c r="L11" i="2"/>
  <c r="J11" i="2"/>
  <c r="I11" i="2"/>
  <c r="H11" i="2"/>
  <c r="G11" i="2"/>
  <c r="E11" i="2"/>
  <c r="D11" i="2"/>
  <c r="C11" i="2"/>
  <c r="B11" i="2"/>
  <c r="O10" i="2"/>
  <c r="N10" i="2"/>
  <c r="M10" i="2"/>
  <c r="L10" i="2"/>
  <c r="J10" i="2"/>
  <c r="I10" i="2"/>
  <c r="H10" i="2"/>
  <c r="G10" i="2"/>
  <c r="E10" i="2"/>
  <c r="D10" i="2"/>
  <c r="C10" i="2"/>
  <c r="B10" i="2"/>
  <c r="O9" i="2"/>
  <c r="N9" i="2"/>
  <c r="M9" i="2"/>
  <c r="L9" i="2"/>
  <c r="J9" i="2"/>
  <c r="I9" i="2"/>
  <c r="H9" i="2"/>
  <c r="G9" i="2"/>
  <c r="E9" i="2"/>
  <c r="D9" i="2"/>
  <c r="C9" i="2"/>
  <c r="B9" i="2"/>
</calcChain>
</file>

<file path=xl/sharedStrings.xml><?xml version="1.0" encoding="utf-8"?>
<sst xmlns="http://schemas.openxmlformats.org/spreadsheetml/2006/main" count="40" uniqueCount="32">
  <si>
    <t>Compensation and benefits</t>
  </si>
  <si>
    <t>General and administrative expenses</t>
  </si>
  <si>
    <t>Net flows (in € bn.)</t>
  </si>
  <si>
    <t>Efficiency Ratios</t>
  </si>
  <si>
    <t># est.</t>
  </si>
  <si>
    <t>P&amp;L (in € m)</t>
  </si>
  <si>
    <t>Tax Rate</t>
  </si>
  <si>
    <t>Management fee margin (in bps)</t>
  </si>
  <si>
    <t>Assets under management (at period end, in € bn.)</t>
  </si>
  <si>
    <t>Resources / KPIs</t>
  </si>
  <si>
    <t>Per share data</t>
  </si>
  <si>
    <t xml:space="preserve">Total net revenues </t>
  </si>
  <si>
    <t>Total noninterest expenses</t>
  </si>
  <si>
    <t>Profit before tax</t>
  </si>
  <si>
    <t>Net income</t>
  </si>
  <si>
    <t>CIR</t>
  </si>
  <si>
    <t>Adjusted CIR</t>
  </si>
  <si>
    <t>EPS (in €)</t>
  </si>
  <si>
    <t>Minimum</t>
  </si>
  <si>
    <t>Maximum</t>
  </si>
  <si>
    <t>Average</t>
  </si>
  <si>
    <t>Management Fees and other recurring revenues</t>
  </si>
  <si>
    <t xml:space="preserve">Performance &amp; Transaction Fees </t>
  </si>
  <si>
    <t>Other Revenues</t>
  </si>
  <si>
    <t>Consensus Report - DWS Group</t>
  </si>
  <si>
    <t>Kosten</t>
  </si>
  <si>
    <t>Net flows (% of BoP AuM)</t>
  </si>
  <si>
    <t>Dividend per share (in €)</t>
  </si>
  <si>
    <t>FY 2025E</t>
  </si>
  <si>
    <t>FY 2026E</t>
  </si>
  <si>
    <t>FY 2027E</t>
  </si>
  <si>
    <t>As of January 19,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</si>
</sst>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 numFmtId="173" formatCode="0.0%;\(0.0\)%"/>
    <numFmt numFmtId="174" formatCode="[$-409]mmmm\ d\,\ yyyy;@"/>
  </numFmts>
  <fonts count="41"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theme="1"/>
      <name val="Arial"/>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9"/>
      <color theme="0" tint="-0.499984740745262"/>
      <name val="Arial"/>
      <family val="2"/>
    </font>
    <font>
      <i/>
      <sz val="10"/>
      <color theme="0" tint="-0.499984740745262"/>
      <name val="Arial"/>
      <family val="2"/>
    </font>
    <font>
      <b/>
      <i/>
      <sz val="10"/>
      <color theme="5"/>
      <name val="Arial"/>
      <family val="2"/>
    </font>
    <font>
      <sz val="10"/>
      <color theme="5"/>
      <name val="Arial"/>
      <family val="2"/>
    </font>
    <font>
      <sz val="10"/>
      <color indexed="55"/>
      <name val="Arial"/>
      <family val="2"/>
    </font>
    <font>
      <i/>
      <sz val="11"/>
      <color indexed="55"/>
      <name val="Arial"/>
      <family val="2"/>
    </font>
    <font>
      <i/>
      <sz val="11"/>
      <color theme="1"/>
      <name val="Arial"/>
      <family val="2"/>
    </font>
    <font>
      <i/>
      <sz val="18"/>
      <color indexed="55"/>
      <name val="Arial"/>
      <family val="2"/>
    </font>
    <font>
      <b/>
      <sz val="9"/>
      <color theme="5"/>
      <name val="Arial"/>
      <family val="2"/>
    </font>
    <font>
      <b/>
      <i/>
      <sz val="9"/>
      <color theme="5"/>
      <name val="Arial"/>
      <family val="2"/>
    </font>
    <font>
      <sz val="10"/>
      <color theme="0"/>
      <name val="Arial"/>
      <family val="2"/>
    </font>
    <font>
      <i/>
      <sz val="10"/>
      <color theme="0"/>
      <name val="Arial"/>
      <family val="2"/>
    </font>
    <font>
      <sz val="10"/>
      <color theme="0" tint="-0.499984740745262"/>
      <name val="Arial"/>
      <family val="2"/>
    </font>
    <font>
      <sz val="10"/>
      <color indexed="18"/>
      <name val="Arial"/>
      <family val="2"/>
    </font>
    <font>
      <sz val="12"/>
      <color indexed="63"/>
      <name val="Arial"/>
      <family val="2"/>
    </font>
    <font>
      <sz val="9"/>
      <color indexed="55"/>
      <name val="Arial"/>
      <family val="2"/>
    </font>
    <font>
      <i/>
      <sz val="10"/>
      <color indexed="55"/>
      <name val="Arial"/>
      <family val="2"/>
    </font>
    <font>
      <sz val="10"/>
      <color rgb="FFFF0000"/>
      <name val="Arial"/>
      <family val="2"/>
    </font>
    <font>
      <i/>
      <sz val="10"/>
      <color rgb="FFFF0000"/>
      <name val="Arial"/>
      <family val="2"/>
    </font>
    <font>
      <b/>
      <sz val="10"/>
      <name val="Arial"/>
      <family val="2"/>
    </font>
    <font>
      <i/>
      <sz val="9"/>
      <name val="Arial"/>
      <family val="2"/>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31">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medium">
        <color theme="5"/>
      </top>
      <bottom style="medium">
        <color theme="5"/>
      </bottom>
      <diagonal/>
    </border>
    <border>
      <left style="thick">
        <color theme="0"/>
      </left>
      <right style="thick">
        <color indexed="9"/>
      </right>
      <top style="medium">
        <color theme="5"/>
      </top>
      <bottom/>
      <diagonal/>
    </border>
    <border>
      <left style="thick">
        <color indexed="9"/>
      </left>
      <right/>
      <top/>
      <bottom/>
      <diagonal/>
    </border>
    <border>
      <left style="thick">
        <color indexed="9"/>
      </left>
      <right/>
      <top style="thin">
        <color indexed="23"/>
      </top>
      <bottom style="thin">
        <color indexed="23"/>
      </bottom>
      <diagonal/>
    </border>
    <border>
      <left style="thick">
        <color indexed="9"/>
      </left>
      <right/>
      <top/>
      <bottom style="thin">
        <color indexed="23"/>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right style="thick">
        <color indexed="9"/>
      </right>
      <top style="medium">
        <color theme="5"/>
      </top>
      <bottom style="medium">
        <color theme="5"/>
      </bottom>
      <diagonal/>
    </border>
    <border>
      <left style="thick">
        <color indexed="9"/>
      </left>
      <right style="thick">
        <color indexed="9"/>
      </right>
      <top style="thin">
        <color theme="0" tint="-0.499984740745262"/>
      </top>
      <bottom/>
      <diagonal/>
    </border>
    <border>
      <left style="thick">
        <color indexed="9"/>
      </left>
      <right style="thick">
        <color indexed="9"/>
      </right>
      <top style="thick">
        <color indexed="9"/>
      </top>
      <bottom style="thin">
        <color indexed="23"/>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right style="thick">
        <color theme="0"/>
      </right>
      <top/>
      <bottom style="thin">
        <color indexed="23"/>
      </bottom>
      <diagonal/>
    </border>
    <border>
      <left/>
      <right style="thick">
        <color theme="0"/>
      </right>
      <top style="thick">
        <color theme="0"/>
      </top>
      <bottom/>
      <diagonal/>
    </border>
    <border>
      <left/>
      <right/>
      <top style="thin">
        <color indexed="23"/>
      </top>
      <bottom style="thin">
        <color indexed="23"/>
      </bottom>
      <diagonal/>
    </border>
  </borders>
  <cellStyleXfs count="52">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1">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1">
      <alignment vertical="center"/>
    </xf>
    <xf numFmtId="0" fontId="3" fillId="0" borderId="0"/>
    <xf numFmtId="169" fontId="8" fillId="3" borderId="11">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27">
    <xf numFmtId="0" fontId="0" fillId="0" borderId="0" xfId="0"/>
    <xf numFmtId="0" fontId="0" fillId="2" borderId="0" xfId="0" applyFill="1"/>
    <xf numFmtId="0" fontId="13" fillId="0" borderId="0" xfId="3" applyFont="1" applyAlignment="1">
      <alignment horizontal="left" wrapText="1"/>
    </xf>
    <xf numFmtId="0" fontId="13" fillId="0" borderId="0" xfId="3" applyFont="1" applyAlignment="1">
      <alignment horizontal="right" wrapText="1"/>
    </xf>
    <xf numFmtId="0" fontId="15" fillId="0" borderId="3" xfId="2" applyFont="1" applyBorder="1" applyAlignment="1">
      <alignment horizontal="left"/>
    </xf>
    <xf numFmtId="0" fontId="16" fillId="0" borderId="3" xfId="2" applyFont="1" applyBorder="1" applyAlignment="1">
      <alignment horizontal="left"/>
    </xf>
    <xf numFmtId="171" fontId="17" fillId="0" borderId="15" xfId="2" applyNumberFormat="1" applyFont="1" applyBorder="1" applyAlignment="1">
      <alignment horizontal="left" vertical="center"/>
    </xf>
    <xf numFmtId="0" fontId="16" fillId="0" borderId="4" xfId="2" applyFont="1" applyBorder="1" applyAlignment="1">
      <alignment horizontal="left"/>
    </xf>
    <xf numFmtId="0" fontId="13" fillId="0" borderId="0" xfId="2" applyFont="1" applyAlignment="1">
      <alignment wrapText="1"/>
    </xf>
    <xf numFmtId="0" fontId="18" fillId="0" borderId="5" xfId="2" quotePrefix="1" applyFont="1" applyBorder="1" applyAlignment="1">
      <alignment horizontal="left"/>
    </xf>
    <xf numFmtId="165" fontId="4" fillId="0" borderId="10" xfId="4" quotePrefix="1" applyNumberFormat="1" applyFont="1" applyBorder="1" applyAlignment="1">
      <alignment horizontal="right"/>
    </xf>
    <xf numFmtId="0" fontId="19" fillId="0" borderId="0" xfId="2" quotePrefix="1" applyFont="1" applyAlignment="1">
      <alignment horizontal="right"/>
    </xf>
    <xf numFmtId="0" fontId="4" fillId="0" borderId="9" xfId="3" applyFont="1" applyBorder="1" applyAlignment="1">
      <alignment horizontal="left" vertical="center" indent="2"/>
    </xf>
    <xf numFmtId="165" fontId="20" fillId="0" borderId="16" xfId="4" quotePrefix="1" applyNumberFormat="1" applyFont="1" applyBorder="1" applyAlignment="1">
      <alignment horizontal="right"/>
    </xf>
    <xf numFmtId="0" fontId="4" fillId="0" borderId="9" xfId="3" applyFont="1" applyBorder="1" applyAlignment="1">
      <alignment horizontal="left" vertical="center" wrapText="1" indent="2"/>
    </xf>
    <xf numFmtId="0" fontId="4" fillId="2" borderId="6" xfId="3" applyFont="1" applyFill="1" applyBorder="1" applyAlignment="1">
      <alignment horizontal="left" vertical="center" wrapText="1" indent="2"/>
    </xf>
    <xf numFmtId="165" fontId="4" fillId="0" borderId="7" xfId="4" quotePrefix="1" applyNumberFormat="1" applyFont="1" applyBorder="1" applyAlignment="1">
      <alignment horizontal="right"/>
    </xf>
    <xf numFmtId="0" fontId="18" fillId="2" borderId="14" xfId="2" applyFont="1" applyFill="1" applyBorder="1" applyAlignment="1">
      <alignment horizontal="left" vertical="center" indent="1"/>
    </xf>
    <xf numFmtId="165" fontId="18" fillId="0" borderId="13" xfId="3" quotePrefix="1" applyNumberFormat="1" applyFont="1" applyBorder="1" applyAlignment="1">
      <alignment horizontal="right"/>
    </xf>
    <xf numFmtId="0" fontId="4" fillId="0" borderId="5" xfId="3" applyFont="1" applyBorder="1" applyAlignment="1">
      <alignment horizontal="left" vertical="center" indent="2"/>
    </xf>
    <xf numFmtId="0" fontId="18" fillId="2" borderId="20" xfId="2" applyFont="1" applyFill="1" applyBorder="1" applyAlignment="1">
      <alignment horizontal="left" vertical="center" indent="1"/>
    </xf>
    <xf numFmtId="9" fontId="4" fillId="0" borderId="23" xfId="1" quotePrefix="1" applyFont="1" applyFill="1" applyBorder="1" applyAlignment="1">
      <alignment horizontal="right"/>
    </xf>
    <xf numFmtId="0" fontId="18" fillId="2" borderId="19" xfId="2" applyFont="1" applyFill="1" applyBorder="1" applyAlignment="1">
      <alignment horizontal="left" vertical="center" indent="1"/>
    </xf>
    <xf numFmtId="0" fontId="18" fillId="2" borderId="8" xfId="3" applyFont="1" applyFill="1" applyBorder="1" applyAlignment="1">
      <alignment horizontal="left" vertical="center" indent="1"/>
    </xf>
    <xf numFmtId="165" fontId="4" fillId="0" borderId="22" xfId="3" quotePrefix="1" applyNumberFormat="1" applyFont="1" applyBorder="1" applyAlignment="1">
      <alignment horizontal="right"/>
    </xf>
    <xf numFmtId="0" fontId="4" fillId="2" borderId="9" xfId="3" applyFont="1" applyFill="1" applyBorder="1" applyAlignment="1">
      <alignment horizontal="left" vertical="center" indent="2"/>
    </xf>
    <xf numFmtId="0" fontId="4" fillId="2" borderId="8" xfId="3" applyFont="1" applyFill="1" applyBorder="1" applyAlignment="1">
      <alignment horizontal="left" vertical="center" indent="2"/>
    </xf>
    <xf numFmtId="165" fontId="20" fillId="0" borderId="25" xfId="4" quotePrefix="1" applyNumberFormat="1" applyFont="1" applyBorder="1" applyAlignment="1">
      <alignment horizontal="right"/>
    </xf>
    <xf numFmtId="0" fontId="18" fillId="2" borderId="8" xfId="2" applyFont="1" applyFill="1" applyBorder="1" applyAlignment="1">
      <alignment horizontal="left" vertical="center" indent="1"/>
    </xf>
    <xf numFmtId="165" fontId="20" fillId="0" borderId="17" xfId="4" quotePrefix="1" applyNumberFormat="1" applyFont="1" applyBorder="1" applyAlignment="1">
      <alignment horizontal="right"/>
    </xf>
    <xf numFmtId="0" fontId="24" fillId="0" borderId="0" xfId="3" applyFont="1" applyAlignment="1">
      <alignment horizontal="left" vertical="center" wrapText="1"/>
    </xf>
    <xf numFmtId="0" fontId="24" fillId="0" borderId="0" xfId="3" applyFont="1" applyAlignment="1">
      <alignment horizontal="left" wrapText="1"/>
    </xf>
    <xf numFmtId="0" fontId="24" fillId="0" borderId="0" xfId="3" applyFont="1" applyAlignment="1">
      <alignment horizontal="right" wrapText="1"/>
    </xf>
    <xf numFmtId="0" fontId="12" fillId="0" borderId="2" xfId="0" applyFont="1" applyBorder="1" applyAlignment="1">
      <alignment horizontal="left" vertical="center"/>
    </xf>
    <xf numFmtId="0" fontId="25" fillId="0" borderId="0" xfId="3" applyFont="1" applyAlignment="1">
      <alignment horizontal="right" wrapText="1"/>
    </xf>
    <xf numFmtId="0" fontId="13" fillId="0" borderId="0" xfId="3" applyFont="1"/>
    <xf numFmtId="0" fontId="25" fillId="0" borderId="0" xfId="3" applyFont="1"/>
    <xf numFmtId="0" fontId="26" fillId="0" borderId="2" xfId="0" applyFont="1" applyBorder="1" applyAlignment="1">
      <alignment horizontal="left"/>
    </xf>
    <xf numFmtId="0" fontId="12" fillId="0" borderId="0" xfId="0" applyFont="1" applyAlignment="1">
      <alignment horizontal="left"/>
    </xf>
    <xf numFmtId="0" fontId="12" fillId="0" borderId="26" xfId="0" applyFont="1" applyBorder="1" applyAlignment="1">
      <alignment horizontal="left"/>
    </xf>
    <xf numFmtId="0" fontId="24" fillId="0" borderId="0" xfId="2" applyFont="1" applyAlignment="1">
      <alignment wrapText="1"/>
    </xf>
    <xf numFmtId="0" fontId="25" fillId="0" borderId="0" xfId="2" applyFont="1" applyAlignment="1">
      <alignment wrapText="1"/>
    </xf>
    <xf numFmtId="0" fontId="27" fillId="0" borderId="24" xfId="2" applyFont="1" applyBorder="1" applyAlignment="1">
      <alignment horizontal="left"/>
    </xf>
    <xf numFmtId="0" fontId="16" fillId="0" borderId="0" xfId="2" applyFont="1" applyAlignment="1">
      <alignment horizontal="left"/>
    </xf>
    <xf numFmtId="0" fontId="16" fillId="0" borderId="27" xfId="2" applyFont="1" applyBorder="1" applyAlignment="1">
      <alignment horizontal="left"/>
    </xf>
    <xf numFmtId="0" fontId="27" fillId="0" borderId="4" xfId="2" applyFont="1" applyBorder="1" applyAlignment="1">
      <alignment horizontal="left"/>
    </xf>
    <xf numFmtId="0" fontId="28" fillId="0" borderId="28" xfId="2" quotePrefix="1" applyFont="1" applyBorder="1" applyAlignment="1">
      <alignment horizontal="right"/>
    </xf>
    <xf numFmtId="0" fontId="29" fillId="0" borderId="18" xfId="2" quotePrefix="1" applyFont="1" applyBorder="1" applyAlignment="1">
      <alignment horizontal="right"/>
    </xf>
    <xf numFmtId="0" fontId="28" fillId="0" borderId="0" xfId="2" quotePrefix="1" applyFont="1" applyAlignment="1">
      <alignment horizontal="right"/>
    </xf>
    <xf numFmtId="0" fontId="16" fillId="0" borderId="29" xfId="2" applyFont="1" applyBorder="1" applyAlignment="1">
      <alignment horizontal="left"/>
    </xf>
    <xf numFmtId="0" fontId="28" fillId="0" borderId="0" xfId="2" quotePrefix="1" applyFont="1" applyAlignment="1">
      <alignment horizontal="center"/>
    </xf>
    <xf numFmtId="0" fontId="18" fillId="0" borderId="16" xfId="2" quotePrefix="1" applyFont="1" applyBorder="1" applyAlignment="1">
      <alignment horizontal="right"/>
    </xf>
    <xf numFmtId="0" fontId="4" fillId="0" borderId="0" xfId="2" quotePrefix="1" applyFont="1" applyAlignment="1">
      <alignment horizontal="right"/>
    </xf>
    <xf numFmtId="0" fontId="20" fillId="0" borderId="0" xfId="2" quotePrefix="1" applyFont="1" applyAlignment="1">
      <alignment horizontal="right"/>
    </xf>
    <xf numFmtId="0" fontId="18" fillId="0" borderId="30" xfId="2" quotePrefix="1" applyFont="1" applyBorder="1" applyAlignment="1">
      <alignment horizontal="right"/>
    </xf>
    <xf numFmtId="165" fontId="21" fillId="0" borderId="0" xfId="4" quotePrefix="1" applyNumberFormat="1" applyFont="1" applyAlignment="1">
      <alignment horizontal="right"/>
    </xf>
    <xf numFmtId="165" fontId="4" fillId="0" borderId="0" xfId="4" quotePrefix="1" applyNumberFormat="1" applyFont="1" applyAlignment="1">
      <alignment horizontal="right"/>
    </xf>
    <xf numFmtId="165" fontId="21" fillId="0" borderId="0" xfId="3" quotePrefix="1" applyNumberFormat="1" applyFont="1" applyAlignment="1">
      <alignment horizontal="right"/>
    </xf>
    <xf numFmtId="165" fontId="18" fillId="0" borderId="0" xfId="3" quotePrefix="1" applyNumberFormat="1" applyFont="1" applyAlignment="1">
      <alignment horizontal="right"/>
    </xf>
    <xf numFmtId="165" fontId="22" fillId="0" borderId="0" xfId="4" quotePrefix="1" applyNumberFormat="1" applyFont="1" applyAlignment="1">
      <alignment horizontal="right"/>
    </xf>
    <xf numFmtId="9" fontId="4" fillId="0" borderId="0" xfId="1" quotePrefix="1" applyFont="1" applyFill="1" applyBorder="1" applyAlignment="1">
      <alignment horizontal="right"/>
    </xf>
    <xf numFmtId="0" fontId="30" fillId="0" borderId="8" xfId="3" applyFont="1" applyBorder="1" applyAlignment="1">
      <alignment horizontal="right" vertical="center" wrapText="1" indent="2"/>
    </xf>
    <xf numFmtId="165" fontId="30" fillId="0" borderId="7" xfId="3" quotePrefix="1" applyNumberFormat="1" applyFont="1" applyBorder="1" applyAlignment="1">
      <alignment horizontal="right"/>
    </xf>
    <xf numFmtId="165" fontId="31" fillId="0" borderId="0" xfId="3" quotePrefix="1" applyNumberFormat="1" applyFont="1" applyAlignment="1">
      <alignment horizontal="right"/>
    </xf>
    <xf numFmtId="170" fontId="4" fillId="0" borderId="10" xfId="3" quotePrefix="1" applyNumberFormat="1" applyFont="1" applyBorder="1" applyAlignment="1">
      <alignment horizontal="right"/>
    </xf>
    <xf numFmtId="170" fontId="23" fillId="0" borderId="0" xfId="4" quotePrefix="1" applyNumberFormat="1" applyFont="1" applyAlignment="1">
      <alignment horizontal="right"/>
    </xf>
    <xf numFmtId="165" fontId="4" fillId="0" borderId="10" xfId="3" quotePrefix="1" applyNumberFormat="1" applyFont="1" applyBorder="1" applyAlignment="1">
      <alignment horizontal="right"/>
    </xf>
    <xf numFmtId="170" fontId="4" fillId="0" borderId="0" xfId="4" quotePrefix="1" applyNumberFormat="1" applyFont="1" applyAlignment="1">
      <alignment horizontal="right"/>
    </xf>
    <xf numFmtId="172" fontId="23" fillId="0" borderId="0" xfId="1" quotePrefix="1" applyNumberFormat="1" applyFont="1" applyFill="1" applyBorder="1" applyAlignment="1">
      <alignment horizontal="right"/>
    </xf>
    <xf numFmtId="165" fontId="4" fillId="0" borderId="21" xfId="3" quotePrefix="1" applyNumberFormat="1" applyFont="1" applyBorder="1" applyAlignment="1">
      <alignment horizontal="right"/>
    </xf>
    <xf numFmtId="166" fontId="4" fillId="0" borderId="12" xfId="6" quotePrefix="1" applyNumberFormat="1" applyFont="1" applyFill="1" applyBorder="1" applyAlignment="1">
      <alignment horizontal="right"/>
    </xf>
    <xf numFmtId="166" fontId="21" fillId="0" borderId="0" xfId="6" quotePrefix="1" applyNumberFormat="1" applyFont="1" applyFill="1" applyBorder="1" applyAlignment="1">
      <alignment horizontal="right"/>
    </xf>
    <xf numFmtId="166" fontId="4" fillId="0" borderId="0" xfId="6" quotePrefix="1" applyNumberFormat="1" applyFont="1" applyFill="1" applyBorder="1" applyAlignment="1">
      <alignment horizontal="right"/>
    </xf>
    <xf numFmtId="173" fontId="4" fillId="0" borderId="10" xfId="6" quotePrefix="1" applyNumberFormat="1" applyFont="1" applyFill="1" applyBorder="1" applyAlignment="1">
      <alignment horizontal="right"/>
    </xf>
    <xf numFmtId="165" fontId="32" fillId="0" borderId="0" xfId="3" quotePrefix="1" applyNumberFormat="1" applyFont="1" applyAlignment="1">
      <alignment horizontal="right"/>
    </xf>
    <xf numFmtId="166" fontId="32" fillId="0" borderId="0" xfId="6" quotePrefix="1" applyNumberFormat="1" applyFont="1" applyFill="1" applyBorder="1" applyAlignment="1">
      <alignment horizontal="right"/>
    </xf>
    <xf numFmtId="166" fontId="23" fillId="0" borderId="0" xfId="6" quotePrefix="1" applyNumberFormat="1" applyFont="1" applyFill="1" applyBorder="1" applyAlignment="1">
      <alignment horizontal="right"/>
    </xf>
    <xf numFmtId="2" fontId="4" fillId="0" borderId="10" xfId="6" quotePrefix="1" applyNumberFormat="1" applyFont="1" applyFill="1" applyBorder="1" applyAlignment="1">
      <alignment horizontal="right"/>
    </xf>
    <xf numFmtId="2" fontId="4" fillId="0" borderId="0" xfId="6" quotePrefix="1" applyNumberFormat="1" applyFont="1" applyFill="1" applyBorder="1" applyAlignment="1">
      <alignment horizontal="right"/>
    </xf>
    <xf numFmtId="0" fontId="24" fillId="0" borderId="0" xfId="3" applyFont="1" applyAlignment="1">
      <alignment wrapText="1"/>
    </xf>
    <xf numFmtId="0" fontId="33" fillId="0" borderId="0" xfId="3" applyFont="1" applyAlignment="1">
      <alignment wrapText="1"/>
    </xf>
    <xf numFmtId="0" fontId="13" fillId="0" borderId="0" xfId="3" applyFont="1" applyAlignment="1">
      <alignment wrapText="1"/>
    </xf>
    <xf numFmtId="0" fontId="34" fillId="0" borderId="0" xfId="3" applyFont="1" applyAlignment="1">
      <alignment horizontal="center" wrapText="1"/>
    </xf>
    <xf numFmtId="0" fontId="35" fillId="0" borderId="0" xfId="3" applyFont="1" applyAlignment="1">
      <alignment wrapText="1"/>
    </xf>
    <xf numFmtId="0" fontId="18" fillId="0" borderId="0" xfId="3" applyFont="1" applyAlignment="1">
      <alignment wrapText="1"/>
    </xf>
    <xf numFmtId="0" fontId="32" fillId="0" borderId="0" xfId="3" applyFont="1" applyAlignment="1">
      <alignment wrapText="1"/>
    </xf>
    <xf numFmtId="172" fontId="30" fillId="0" borderId="0" xfId="1" applyNumberFormat="1" applyFont="1" applyFill="1" applyBorder="1" applyAlignment="1">
      <alignment horizontal="right" wrapText="1"/>
    </xf>
    <xf numFmtId="0" fontId="30" fillId="0" borderId="0" xfId="3" applyFont="1" applyAlignment="1">
      <alignment horizontal="right" wrapText="1"/>
    </xf>
    <xf numFmtId="0" fontId="31" fillId="0" borderId="0" xfId="3" applyFont="1" applyAlignment="1">
      <alignment horizontal="right" wrapText="1"/>
    </xf>
    <xf numFmtId="0" fontId="36" fillId="0" borderId="0" xfId="3" applyFont="1" applyAlignment="1">
      <alignment horizontal="right" wrapText="1"/>
    </xf>
    <xf numFmtId="0" fontId="24" fillId="0" borderId="0" xfId="3" applyFont="1"/>
    <xf numFmtId="0" fontId="36" fillId="0" borderId="0" xfId="3" applyFont="1"/>
    <xf numFmtId="0" fontId="37" fillId="0" borderId="0" xfId="3" applyFont="1" applyAlignment="1">
      <alignment horizontal="left" wrapText="1"/>
    </xf>
    <xf numFmtId="174" fontId="4" fillId="0" borderId="15" xfId="2" applyNumberFormat="1" applyFont="1" applyBorder="1" applyAlignment="1">
      <alignment horizontal="left" vertical="center"/>
    </xf>
    <xf numFmtId="173" fontId="4" fillId="0" borderId="10" xfId="1" quotePrefix="1" applyNumberFormat="1" applyFont="1" applyFill="1" applyBorder="1" applyAlignment="1">
      <alignment horizontal="right"/>
    </xf>
    <xf numFmtId="1" fontId="21" fillId="0" borderId="0" xfId="6" quotePrefix="1" applyNumberFormat="1" applyFont="1" applyFill="1" applyBorder="1" applyAlignment="1">
      <alignment horizontal="right"/>
    </xf>
    <xf numFmtId="165" fontId="18" fillId="0" borderId="13" xfId="3" quotePrefix="1" applyNumberFormat="1" applyFont="1" applyBorder="1" applyAlignment="1">
      <alignment horizontal="left" indent="1"/>
    </xf>
    <xf numFmtId="172" fontId="38" fillId="0" borderId="0" xfId="1" quotePrefix="1" applyNumberFormat="1" applyFont="1" applyFill="1" applyBorder="1" applyAlignment="1">
      <alignment horizontal="center" wrapText="1"/>
    </xf>
    <xf numFmtId="0" fontId="14" fillId="0" borderId="1" xfId="2" applyFont="1" applyBorder="1" applyAlignment="1">
      <alignment horizontal="left" vertical="center"/>
    </xf>
    <xf numFmtId="0" fontId="14" fillId="0" borderId="2" xfId="2" applyFont="1" applyBorder="1" applyAlignment="1">
      <alignment horizontal="left" vertical="center"/>
    </xf>
    <xf numFmtId="0" fontId="18" fillId="0" borderId="18" xfId="2" quotePrefix="1" applyFont="1" applyBorder="1" applyAlignment="1">
      <alignment horizontal="center"/>
    </xf>
    <xf numFmtId="0" fontId="18" fillId="0" borderId="28" xfId="2" quotePrefix="1" applyFont="1" applyBorder="1" applyAlignment="1">
      <alignment horizontal="center"/>
    </xf>
    <xf numFmtId="0" fontId="13" fillId="0" borderId="0" xfId="2" applyFont="1" applyBorder="1" applyAlignment="1">
      <alignment wrapText="1"/>
    </xf>
    <xf numFmtId="0" fontId="18" fillId="0" borderId="0" xfId="2" quotePrefix="1" applyFont="1" applyBorder="1" applyAlignment="1">
      <alignment horizontal="center"/>
    </xf>
    <xf numFmtId="0" fontId="24" fillId="0" borderId="0" xfId="3" applyFont="1" applyBorder="1" applyAlignment="1">
      <alignment wrapText="1"/>
    </xf>
    <xf numFmtId="0" fontId="24" fillId="0" borderId="0" xfId="3" applyFont="1" applyBorder="1"/>
    <xf numFmtId="0" fontId="13" fillId="0" borderId="0" xfId="3" applyFont="1" applyBorder="1"/>
    <xf numFmtId="0" fontId="13" fillId="0" borderId="0" xfId="3" applyFont="1" applyBorder="1" applyAlignment="1">
      <alignment wrapText="1"/>
    </xf>
    <xf numFmtId="0" fontId="39" fillId="0" borderId="0" xfId="2" quotePrefix="1" applyFont="1" applyBorder="1" applyAlignment="1">
      <alignment horizontal="right"/>
    </xf>
    <xf numFmtId="0" fontId="3" fillId="0" borderId="0" xfId="2" quotePrefix="1" applyFont="1" applyBorder="1" applyAlignment="1">
      <alignment horizontal="right"/>
    </xf>
    <xf numFmtId="0" fontId="40" fillId="0" borderId="0" xfId="2" quotePrefix="1" applyFont="1" applyBorder="1" applyAlignment="1">
      <alignment horizontal="right"/>
    </xf>
    <xf numFmtId="0" fontId="8" fillId="0" borderId="0" xfId="3" applyFont="1" applyAlignment="1">
      <alignment wrapText="1"/>
    </xf>
    <xf numFmtId="165" fontId="3" fillId="0" borderId="0" xfId="4" quotePrefix="1" applyNumberFormat="1" applyFont="1" applyBorder="1" applyAlignment="1">
      <alignment horizontal="right"/>
    </xf>
    <xf numFmtId="165" fontId="40" fillId="0" borderId="0" xfId="4" quotePrefix="1" applyNumberFormat="1" applyFont="1" applyBorder="1" applyAlignment="1">
      <alignment horizontal="right"/>
    </xf>
    <xf numFmtId="0" fontId="3" fillId="0" borderId="0" xfId="3" applyFont="1" applyAlignment="1">
      <alignment wrapText="1"/>
    </xf>
    <xf numFmtId="165" fontId="39" fillId="0" borderId="0" xfId="3" quotePrefix="1" applyNumberFormat="1" applyFont="1" applyBorder="1" applyAlignment="1">
      <alignment horizontal="right"/>
    </xf>
    <xf numFmtId="0" fontId="39" fillId="0" borderId="0" xfId="3" applyFont="1" applyAlignment="1">
      <alignment wrapText="1"/>
    </xf>
    <xf numFmtId="9" fontId="3" fillId="0" borderId="0" xfId="1" quotePrefix="1" applyFont="1" applyFill="1" applyBorder="1" applyAlignment="1">
      <alignment horizontal="right"/>
    </xf>
    <xf numFmtId="0" fontId="3" fillId="0" borderId="0" xfId="3" applyFont="1" applyBorder="1" applyAlignment="1">
      <alignment wrapText="1"/>
    </xf>
    <xf numFmtId="165" fontId="3" fillId="0" borderId="0" xfId="3" quotePrefix="1" applyNumberFormat="1" applyFont="1" applyBorder="1" applyAlignment="1">
      <alignment horizontal="right"/>
    </xf>
    <xf numFmtId="170" fontId="3" fillId="0" borderId="0" xfId="3" quotePrefix="1" applyNumberFormat="1" applyFont="1" applyBorder="1" applyAlignment="1">
      <alignment horizontal="right"/>
    </xf>
    <xf numFmtId="173" fontId="3" fillId="0" borderId="0" xfId="1" quotePrefix="1" applyNumberFormat="1" applyFont="1" applyFill="1" applyBorder="1" applyAlignment="1">
      <alignment horizontal="right"/>
    </xf>
    <xf numFmtId="166" fontId="3" fillId="0" borderId="0" xfId="6" quotePrefix="1" applyNumberFormat="1" applyFont="1" applyFill="1" applyBorder="1" applyAlignment="1">
      <alignment horizontal="right"/>
    </xf>
    <xf numFmtId="173" fontId="3" fillId="0" borderId="0" xfId="6" quotePrefix="1" applyNumberFormat="1" applyFont="1" applyFill="1" applyBorder="1" applyAlignment="1">
      <alignment horizontal="right"/>
    </xf>
    <xf numFmtId="2" fontId="3" fillId="0" borderId="0" xfId="6" quotePrefix="1" applyNumberFormat="1" applyFont="1" applyFill="1" applyBorder="1" applyAlignment="1">
      <alignment horizontal="right"/>
    </xf>
    <xf numFmtId="10" fontId="3" fillId="0" borderId="0" xfId="1" quotePrefix="1" applyNumberFormat="1" applyFont="1" applyFill="1" applyBorder="1" applyAlignment="1">
      <alignment horizontal="right"/>
    </xf>
    <xf numFmtId="0" fontId="3" fillId="0" borderId="0" xfId="3" applyFont="1" applyBorder="1"/>
  </cellXfs>
  <cellStyles count="52">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xfId="0" builtinId="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xfId="1" builtinId="5"/>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calcChain" Target="calcChain.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606857</xdr:colOff>
      <xdr:row>23</xdr:row>
      <xdr:rowOff>296171</xdr:rowOff>
    </xdr:to>
    <xdr:pic>
      <xdr:nvPicPr>
        <xdr:cNvPr id="7" name="Picture 6">
          <a:extLst>
            <a:ext uri="{FF2B5EF4-FFF2-40B4-BE49-F238E27FC236}">
              <a16:creationId xmlns:a16="http://schemas.microsoft.com/office/drawing/2014/main" id="{0C9EB52F-3783-E92D-2ABB-A422ECF11075}"/>
            </a:ext>
          </a:extLst>
        </xdr:cNvPr>
        <xdr:cNvPicPr preferRelativeResize="0">
          <a:picLocks/>
        </xdr:cNvPicPr>
      </xdr:nvPicPr>
      <xdr:blipFill>
        <a:blip xmlns:r="http://schemas.openxmlformats.org/officeDocument/2006/relationships" r:embed="rId1"/>
        <a:stretch>
          <a:fillRect/>
        </a:stretch>
      </xdr:blipFill>
      <xdr:spPr>
        <a:xfrm>
          <a:off x="0" y="0"/>
          <a:ext cx="10404000" cy="7494350"/>
        </a:xfrm>
        <a:prstGeom prst="rect">
          <a:avLst/>
        </a:prstGeom>
      </xdr:spPr>
    </xdr:pic>
    <xdr:clientData/>
  </xdr:twoCellAnchor>
  <xdr:oneCellAnchor>
    <xdr:from>
      <xdr:col>0</xdr:col>
      <xdr:colOff>487779</xdr:colOff>
      <xdr:row>17</xdr:row>
      <xdr:rowOff>17752</xdr:rowOff>
    </xdr:from>
    <xdr:ext cx="7566086" cy="968983"/>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487779" y="5338145"/>
          <a:ext cx="7566086"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tx1"/>
              </a:solidFill>
              <a:effectLst/>
              <a:latin typeface="Calibri" panose="020F0502020204030204" pitchFamily="34" charset="0"/>
              <a:ea typeface="+mn-ea"/>
              <a:cs typeface="Calibri" panose="020F0502020204030204" pitchFamily="34" charset="0"/>
            </a:rPr>
            <a:t>Consensus Report</a:t>
          </a:r>
          <a:endParaRPr lang="en-US" sz="2800">
            <a:effectLst/>
            <a:latin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ysClr val="windowText" lastClr="000000"/>
              </a:solidFill>
              <a:effectLst/>
              <a:latin typeface="Calibri" panose="020F0502020204030204" pitchFamily="34" charset="0"/>
              <a:ea typeface="+mn-ea"/>
              <a:cs typeface="Calibri" panose="020F0502020204030204" pitchFamily="34" charset="0"/>
            </a:rPr>
            <a:t>FY</a:t>
          </a:r>
          <a:r>
            <a:rPr lang="de-DE" sz="2800" baseline="0">
              <a:solidFill>
                <a:sysClr val="windowText" lastClr="000000"/>
              </a:solidFill>
              <a:effectLst/>
              <a:latin typeface="Calibri" panose="020F0502020204030204" pitchFamily="34" charset="0"/>
              <a:ea typeface="+mn-ea"/>
              <a:cs typeface="Calibri" panose="020F0502020204030204" pitchFamily="34" charset="0"/>
            </a:rPr>
            <a:t> 2025-2027 </a:t>
          </a:r>
        </a:p>
      </xdr:txBody>
    </xdr:sp>
    <xdr:clientData/>
  </xdr:oneCellAnchor>
  <xdr:oneCellAnchor>
    <xdr:from>
      <xdr:col>0</xdr:col>
      <xdr:colOff>487779</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487779"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January 19, 2026</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438150</xdr:colOff>
      <xdr:row>0</xdr:row>
      <xdr:rowOff>0</xdr:rowOff>
    </xdr:from>
    <xdr:ext cx="1847125" cy="931240"/>
    <xdr:pic>
      <xdr:nvPicPr>
        <xdr:cNvPr id="4" name="Picture 3">
          <a:extLst>
            <a:ext uri="{FF2B5EF4-FFF2-40B4-BE49-F238E27FC236}">
              <a16:creationId xmlns:a16="http://schemas.microsoft.com/office/drawing/2014/main" id="{0BBCA184-FEEB-4917-8049-ED2211F426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6675" y="0"/>
          <a:ext cx="1854969" cy="9278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U:\Investor_Relations\13_Reporting\01_Consensus\2025\Q4\Cumulated%20%20Consensus\DWS_FY_25_28_Consensus_database.xlsx" TargetMode="External"/><Relationship Id="rId1" Type="http://schemas.openxmlformats.org/officeDocument/2006/relationships/externalLinkPath" Target="/Investor_Relations/13_Reporting/01_Consensus/2025/Q4/Cumulated%20%20Consensus/DWS_FY_25_28_Consensus_databa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 val="liste_menu_déroulant"/>
      <sheetName val="Dashboards_for_Assumption_sheet"/>
      <sheetName val="Drop down menu"/>
      <sheetName val="Gerarchia C1"/>
      <sheetName val="Drop_down_menu"/>
      <sheetName val="Gerarchia_C1"/>
      <sheetName val="dbApollon_Capital Calculation"/>
      <sheetName val="Divisions"/>
      <sheetName val="Measures"/>
      <sheetName val="SC"/>
      <sheetName val="Data Input"/>
      <sheetName val="Liste"/>
      <sheetName val="Daten"/>
      <sheetName val="LI Param"/>
      <sheetName val="IR Param"/>
      <sheetName val="LI_Param"/>
      <sheetName val="IR_Param"/>
      <sheetName val="Parameter new"/>
      <sheetName val="UBR_List"/>
      <sheetName val="Provider_List"/>
      <sheetName val="Country_List"/>
      <sheetName val="Output_for_Central"/>
      <sheetName val="RTT_V3_0"/>
      <sheetName val="Business_Level_Mapping"/>
      <sheetName val="Prod__Services_int_ext__Com_"/>
      <sheetName val="Event_cluster"/>
      <sheetName val="RTT_V3_0_(2)"/>
      <sheetName val="Overarching_Assumptions"/>
      <sheetName val="look_ups"/>
      <sheetName val="UBR_Aug20"/>
      <sheetName val="Sheet2_(2)"/>
      <sheetName val="14__Tables"/>
      <sheetName val="HQ_Balancing_F18_Plan"/>
      <sheetName val="13__FX_Rates"/>
      <sheetName val="FSI_Lines"/>
      <sheetName val="Validation"/>
      <sheetName val="Reference"/>
      <sheetName val="UBR Mapping"/>
      <sheetName val="Steering"/>
      <sheetName val="LGND"/>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Reference_List"/>
      <sheetName val="DO NOT EDIT"/>
      <sheetName val="MDRM_INFO_CTRL"/>
      <sheetName val="Tabelle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AT bands"/>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FDW data"/>
      <sheetName val="PLINK1"/>
      <sheetName val="PDPC0908"/>
      <sheetName val="Calcs"/>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Data_Con2"/>
      <sheetName val="Stat_Data2"/>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Graphe_-_IFRS_(2)2"/>
      <sheetName val="Breakup_17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lcolo_imposte1"/>
      <sheetName val="Appoggio_Combo1"/>
      <sheetName val="dati_cac1"/>
      <sheetName val="4_Tabella_MA1"/>
      <sheetName val="Domini_Campi1"/>
      <sheetName val="The_Model1"/>
      <sheetName val="Menu_tendine1"/>
      <sheetName val="UBR_List2"/>
      <sheetName val="Provider_List2"/>
      <sheetName val="Country_List2"/>
      <sheetName val="Output_for_Central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__FDSCACHE__"/>
      <sheetName val="Cover"/>
      <sheetName val="Valuation - ROECOE"/>
      <sheetName val="Valuation - SoP"/>
      <sheetName val="Group Model"/>
      <sheetName val="Greece"/>
      <sheetName val="SEE"/>
      <sheetName val="Results review"/>
      <sheetName val="BP 2022-24"/>
      <sheetName val="Clean-up"/>
      <sheetName val="Transformationl Plan"/>
      <sheetName val="BP 2020-22"/>
      <sheetName val="NII analysis"/>
      <sheetName val="Asset quality analysis"/>
      <sheetName val="Cost analysis"/>
      <sheetName val="Funding analysis"/>
      <sheetName val="OldNew"/>
      <sheetName val="KeyData"/>
      <sheetName val="Summary financials"/>
      <sheetName val="BM Database Upload V3"/>
      <sheetName val="GM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row r="38">
          <cell r="F38">
            <v>1388887.5657506194</v>
          </cell>
        </row>
      </sheetData>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ow r="38">
          <cell r="F38">
            <v>1388887.5657506194</v>
          </cell>
        </row>
      </sheetData>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 val="Pro_forma"/>
      <sheetName val="Income_Statement"/>
      <sheetName val="Summary_Divisions"/>
      <sheetName val="Balance_sheet"/>
      <sheetName val="SoFFin_&amp;_Cap_Changes"/>
      <sheetName val="Consensus_Check"/>
      <sheetName val="Targets_&amp;_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 val="Market_Cap_Split"/>
      <sheetName val="Valuation_(GGM_2012)"/>
      <sheetName val="Valuation_(GGM_2011)"/>
      <sheetName val="Valuation_(GGM_2010_)"/>
      <sheetName val="Q3_2010"/>
      <sheetName val="Q2_2010"/>
      <sheetName val="Valuation_(PE_2011)"/>
      <sheetName val="Valuation_(PE_-_Spain_Split)"/>
      <sheetName val="Valuation_(PE_2010)"/>
      <sheetName val="Proforma_OLD"/>
      <sheetName val="BBVA_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 val="Capital_(2)"/>
      <sheetName val="OutPut_-_3000_(Base)"/>
      <sheetName val="OutPut_-_0"/>
      <sheetName val="OutPut_-_2000"/>
      <sheetName val="OutPut_-_2500"/>
      <sheetName val="OutPut_-_3500"/>
      <sheetName val="OutPut_-_4000"/>
      <sheetName val="OutPut_-_4500"/>
      <sheetName val="OutPut_-_5000"/>
      <sheetName val="OutPut_-_5500"/>
      <sheetName val="OutPut_-_6000"/>
      <sheetName val="OutPut_-_10000"/>
      <sheetName val="BS_Mix"/>
      <sheetName val="PRU_Legacy_assets"/>
      <sheetName val="Eurohypo_disposal"/>
      <sheetName val="Q3_10"/>
      <sheetName val="Q2_10"/>
      <sheetName val="liste_menu_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 val="BOP9703_stres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A"/>
      <sheetName val="Contatti"/>
      <sheetName val="Data - deposit int rates"/>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1"/>
      <sheetName val="Sheet2"/>
      <sheetName val="Sheet3"/>
      <sheetName val="Rev&amp;CoGS"/>
      <sheetName val="D2 DCF"/>
      <sheetName val="#REF"/>
      <sheetName val="Inputs"/>
      <sheetName val="U.S ILD"/>
      <sheetName val="MEX95IB"/>
      <sheetName val="TDC adjusted"/>
      <sheetName val="Listes"/>
      <sheetName val="D2_DCF1"/>
      <sheetName val="U_S_ILD1"/>
      <sheetName val="TDC_adjusted1"/>
      <sheetName val="D2_DCF"/>
      <sheetName val="U_S_ILD"/>
      <sheetName val="TDC_adjusted"/>
      <sheetName val="Base"/>
      <sheetName val="D2_DCF2"/>
      <sheetName val="U_S_ILD2"/>
      <sheetName val="TDC_adjusted2"/>
      <sheetName val="D2_DCF3"/>
      <sheetName val="Backstage"/>
      <sheetName val="U_S_ILD3"/>
      <sheetName val="TDC_adjusted3"/>
      <sheetName val="D2_DCF4"/>
      <sheetName val="U_S_ILD4"/>
      <sheetName val="TDC_adjusted4"/>
      <sheetName val="Big_Rocks"/>
      <sheetName val="Brand evolution"/>
      <sheetName val="Trust-pilot"/>
      <sheetName val="Non-branded impression share"/>
      <sheetName val="Lost to competitior"/>
      <sheetName val="G4S captures from VS"/>
      <sheetName val="VS captures from competitors"/>
      <sheetName val="D2_DCF5"/>
      <sheetName val="U_S_ILD5"/>
      <sheetName val="TDC_adjusted5"/>
      <sheetName val="D2_DCF6"/>
      <sheetName val="U_S_ILD6"/>
      <sheetName val="TDC_adjusted6"/>
      <sheetName val="Pulldown Menus"/>
      <sheetName val="Back Up Slide"/>
      <sheetName val="Report"/>
      <sheetName val="CPA"/>
      <sheetName val="RMC"/>
      <sheetName val="K2 - Sales &amp; Business Model"/>
      <sheetName val="METUS"/>
      <sheetName val="Lookup table"/>
      <sheetName val="KPI Tree"/>
      <sheetName val="1.NPG"/>
      <sheetName val="2.Sales"/>
      <sheetName val="3.Attrition"/>
      <sheetName val="4.EPC"/>
      <sheetName val="5.RMC"/>
      <sheetName val="Diagnostic"/>
      <sheetName val="6.CPA"/>
      <sheetName val="7.Support"/>
      <sheetName val="8.NCF"/>
      <sheetName val="LfL_Report"/>
      <sheetName val="Argentina"/>
      <sheetName val="SARL P&amp;L"/>
      <sheetName val="Benchmark"/>
      <sheetName val="Quarter"/>
      <sheetName val="Tables"/>
      <sheetName val="Analysis--&gt;"/>
      <sheetName val="Group Functions"/>
      <sheetName val="Treasury"/>
      <sheetName val="D2_DCF7"/>
      <sheetName val="U_S_ILD7"/>
      <sheetName val="TDC_adjusted7"/>
      <sheetName val="Brand_evolution"/>
      <sheetName val="Non-branded_impression_share"/>
      <sheetName val="Lost_to_competitior"/>
      <sheetName val="G4S_captures_from_VS"/>
      <sheetName val="VS_captures_from_competitors"/>
      <sheetName val="Pulldown_Menus"/>
      <sheetName val="Back_Up_Slide"/>
      <sheetName val="K2_-_Sales_&amp;_Business_Model"/>
      <sheetName val="Lookup_table"/>
      <sheetName val="KPI_Tree"/>
      <sheetName val="1_NPG"/>
      <sheetName val="2_Sales"/>
      <sheetName val="3_Attrition"/>
      <sheetName val="4_EPC"/>
      <sheetName val="5_RMC"/>
      <sheetName val="6_CPA"/>
      <sheetName val="7_Support"/>
      <sheetName val="8_NCF"/>
      <sheetName val="SARL_P&amp;L"/>
      <sheetName val="Group_Functions"/>
      <sheetName val="R31"/>
      <sheetName val="R34"/>
      <sheetName val="R67"/>
      <sheetName val="R32"/>
      <sheetName val="R46"/>
      <sheetName val="R68"/>
      <sheetName val="R45"/>
      <sheetName val="R65"/>
      <sheetName val="R40"/>
      <sheetName val="R44"/>
      <sheetName val="R36"/>
      <sheetName val="R39"/>
      <sheetName val="R33"/>
      <sheetName val="R47"/>
      <sheetName val="R62"/>
      <sheetName val="R63"/>
      <sheetName val="R69"/>
      <sheetName val="R30"/>
      <sheetName val="R70"/>
      <sheetName val="List"/>
      <sheetName val="Modulo1"/>
      <sheetName val="Modulo2"/>
      <sheetName val="Modulo3"/>
      <sheetName val="Modulo4"/>
      <sheetName val="Modulo5"/>
      <sheetName val="Modulo6"/>
      <sheetName val="Modulo7"/>
      <sheetName val="Modulo9"/>
      <sheetName val="Modulo10"/>
      <sheetName val="Modulo12"/>
      <sheetName val="Modulo16"/>
      <sheetName val="Modulo11"/>
      <sheetName val="Modulo14"/>
      <sheetName val="Modulo17"/>
      <sheetName val="Modulo15"/>
      <sheetName val="Modulo13"/>
      <sheetName val="Modulo8"/>
      <sheetName val="Modulo18"/>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Mapping"/>
      <sheetName val="Summary"/>
      <sheetName val="Summary M-o-M"/>
      <sheetName val="CognosData"/>
      <sheetName val="Hilfpivots"/>
      <sheetName val="Meldeeinheiten"/>
      <sheetName val="Support Table"/>
      <sheetName val="CE cons al 31.03"/>
      <sheetName val="p.11"/>
      <sheetName val="p.12"/>
      <sheetName val="HELP"/>
      <sheetName val="Support tables"/>
      <sheetName val="Map"/>
      <sheetName val="Dropdown menus"/>
      <sheetName val="Data validation"/>
      <sheetName val="DropDowns"/>
      <sheetName val="InitiativeList"/>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Lists"/>
      <sheetName val="Stat Data"/>
      <sheetName val="Settings"/>
      <sheetName val="Settings&gt;"/>
      <sheetName val="Dimensions"/>
      <sheetName val="Main_Input"/>
      <sheetName val="Parameter"/>
      <sheetName val="Status"/>
      <sheetName val="UBR List"/>
      <sheetName val="Provider List"/>
      <sheetName val="Country List"/>
      <sheetName val="BreakTemplateLookup"/>
      <sheetName val="IssueTypeMapping"/>
      <sheetName val="Output for Central"/>
      <sheetName val="Link_list"/>
      <sheetName val="List"/>
      <sheetName val="Drop-down"/>
      <sheetName val="Dropdownlisten"/>
      <sheetName val="RTT V3.0"/>
      <sheetName val="Business Level Mapping"/>
      <sheetName val="Prod. Services_int.ext. Com."/>
      <sheetName val="Event cluster"/>
      <sheetName val="Notes"/>
      <sheetName val="Keys"/>
      <sheetName val="RTT V3.0 (2)"/>
      <sheetName val="Div-Group-Mapping"/>
      <sheetName val="Dropdown"/>
      <sheetName val="Lookup"/>
      <sheetName val="Validations"/>
      <sheetName val="[͘_x0000__x0004__x0000__x0000__x0000__x0000__x0000__x0000_䞬е_x0000__x0000__x0000__x0000__x0000__x0000__x0000__x0000_?͘_x0000__x0000__x0019__x0000__x0000__x0000__x0000__x0000_"/>
      <sheetName val="Overarching Assumptions"/>
      <sheetName val="look ups"/>
      <sheetName val="Sheet2 (2)"/>
      <sheetName val="UBR Aug20"/>
      <sheetName val="FSI Lines"/>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List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Validation"/>
      <sheetName val="Domini"/>
      <sheetName val="LI Param"/>
      <sheetName val="IR Param"/>
      <sheetName val="LI_Param"/>
      <sheetName val="IR_Param"/>
      <sheetName val="Legenda"/>
      <sheetName val="Parameter new"/>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Reference_List"/>
      <sheetName val="DO NOT EDI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 val="Calcs"/>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Data_Con2"/>
      <sheetName val="Stat_Data2"/>
      <sheetName val="UBR_List2"/>
      <sheetName val="Provider_List2"/>
      <sheetName val="Country_List2"/>
      <sheetName val="Output_for_Central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Graphe_-_IFRS_(2)2"/>
      <sheetName val="Breakup_17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lcolo_imposte1"/>
      <sheetName val="Appoggio_Combo1"/>
      <sheetName val="dati_cac1"/>
      <sheetName val="4_Tabella_MA1"/>
      <sheetName val="Domini_Campi1"/>
      <sheetName val="The_Model1"/>
      <sheetName val="Menu_tendine1"/>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PLINK1"/>
      <sheetName val="PDPC0908"/>
      <sheetName val="Drop down menu"/>
      <sheetName val="Gerarchia C1"/>
      <sheetName val="Drop_down_menu"/>
      <sheetName val="Gerarchia_C1"/>
      <sheetName val="APORT. SOC. FO 2000"/>
      <sheetName val="Augu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ow r="38">
          <cell r="F38">
            <v>1388887.5657506194</v>
          </cell>
        </row>
      </sheetData>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ow r="38">
          <cell r="F38">
            <v>1388887.5657506194</v>
          </cell>
        </row>
      </sheetData>
      <sheetData sheetId="927"/>
      <sheetData sheetId="928"/>
      <sheetData sheetId="929"/>
      <sheetData sheetId="930"/>
      <sheetData sheetId="931"/>
      <sheetData sheetId="932"/>
      <sheetData sheetId="933"/>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sheetData sheetId="1005"/>
      <sheetData sheetId="1006"/>
      <sheetData sheetId="1007"/>
      <sheetData sheetId="1008"/>
      <sheetData sheetId="1009"/>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sheetData sheetId="1035" refreshError="1"/>
      <sheetData sheetId="10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 val="Acquirer assumptions"/>
      <sheetName val="Market data"/>
      <sheetName val="Step9"/>
      <sheetName val="evolutiu-05 comptable"/>
      <sheetName val="Acumulat 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 val="Summary__20073"/>
      <sheetName val="Summary__20083"/>
      <sheetName val="Western_Europe3"/>
      <sheetName val="United_Kingdom3"/>
      <sheetName val="Retail_Definitions3"/>
      <sheetName val="Wholesale_Definitions3"/>
      <sheetName val="AM_Definitions3"/>
      <sheetName val="Segment_Definitions3"/>
      <sheetName val="Data_category_Definitions3"/>
      <sheetName val="Further_Parameters3"/>
      <sheetName val="Negotiation_parameters3"/>
      <sheetName val="Transfer_PB3"/>
      <sheetName val="Summary__20074"/>
      <sheetName val="Summary__20084"/>
      <sheetName val="Western_Europe4"/>
      <sheetName val="United_Kingdom4"/>
      <sheetName val="Retail_Definitions4"/>
      <sheetName val="Wholesale_Definitions4"/>
      <sheetName val="AM_Definitions4"/>
      <sheetName val="Segment_Definitions4"/>
      <sheetName val="Data_category_Definitions4"/>
      <sheetName val="Further_Parameters4"/>
      <sheetName val="Negotiation_parameters4"/>
      <sheetName val="Transfer_PB4"/>
      <sheetName val="Summary__20075"/>
      <sheetName val="Summary__20085"/>
      <sheetName val="Western_Europe5"/>
      <sheetName val="United_Kingdom5"/>
      <sheetName val="Retail_Definitions5"/>
      <sheetName val="Wholesale_Definitions5"/>
      <sheetName val="AM_Definitions5"/>
      <sheetName val="Segment_Definitions5"/>
      <sheetName val="Data_category_Definitions5"/>
      <sheetName val="Further_Parameters5"/>
      <sheetName val="Negotiation_parameters5"/>
      <sheetName val="Transfer_PB5"/>
      <sheetName val="Summary__20076"/>
      <sheetName val="Summary__20086"/>
      <sheetName val="Western_Europe6"/>
      <sheetName val="United_Kingdom6"/>
      <sheetName val="Retail_Definitions6"/>
      <sheetName val="Wholesale_Definitions6"/>
      <sheetName val="AM_Definitions6"/>
      <sheetName val="Segment_Definitions6"/>
      <sheetName val="Data_category_Definitions6"/>
      <sheetName val="Further_Parameters6"/>
      <sheetName val="Negotiation_parameters6"/>
      <sheetName val="Transfer_PB6"/>
      <sheetName val="Summary__20077"/>
      <sheetName val="Summary__20087"/>
      <sheetName val="Western_Europe7"/>
      <sheetName val="United_Kingdom7"/>
      <sheetName val="Retail_Definitions7"/>
      <sheetName val="Wholesale_Definitions7"/>
      <sheetName val="AM_Definitions7"/>
      <sheetName val="Segment_Definitions7"/>
      <sheetName val="Data_category_Definitions7"/>
      <sheetName val="Further_Parameters7"/>
      <sheetName val="Negotiation_parameters7"/>
      <sheetName val="Transfer_PB7"/>
      <sheetName val="Summary__20078"/>
      <sheetName val="Summary__20088"/>
      <sheetName val="Western_Europe8"/>
      <sheetName val="United_Kingdom8"/>
      <sheetName val="Retail_Definitions8"/>
      <sheetName val="Wholesale_Definitions8"/>
      <sheetName val="AM_Definitions8"/>
      <sheetName val="Segment_Definitions8"/>
      <sheetName val="Data_category_Definitions8"/>
      <sheetName val="Further_Parameters8"/>
      <sheetName val="Negotiation_parameters8"/>
      <sheetName val="Transfer_PB8"/>
      <sheetName val="Summary__20079"/>
      <sheetName val="Summary__20089"/>
      <sheetName val="Western_Europe9"/>
      <sheetName val="United_Kingdom9"/>
      <sheetName val="Retail_Definitions9"/>
      <sheetName val="Wholesale_Definitions9"/>
      <sheetName val="AM_Definitions9"/>
      <sheetName val="Segment_Definitions9"/>
      <sheetName val="Data_category_Definitions9"/>
      <sheetName val="Further_Parameters9"/>
      <sheetName val="Negotiation_parameters9"/>
      <sheetName val="Transfer_PB9"/>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 val="Input"/>
      <sheetName val="Full year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 val="SUMTAB_(2)1"/>
      <sheetName val="SUMTAB_(2)2"/>
      <sheetName val="SUMTAB_(2)3"/>
      <sheetName val="SUMTAB_(2)4"/>
      <sheetName val="SUMTAB_(2)5"/>
      <sheetName val="SUMTAB_(2)6"/>
      <sheetName val="SUMTAB_(2)7"/>
      <sheetName val="SUMTAB_(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 val="CBH old INPUT"/>
      <sheetName val="Historical Financial Statements"/>
      <sheetName val="Calculations"/>
      <sheetName val="Ratio Analysis"/>
      <sheetName val="12"/>
      <sheetName val="13"/>
      <sheetName val="3"/>
      <sheetName val="1"/>
      <sheetName val="2"/>
      <sheetName val="15"/>
      <sheetName val="D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 val="Calculations"/>
      <sheetName val="Transaction Summary"/>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
      <sheetName val="Summary"/>
      <sheetName val="GL Listings 2009"/>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 val="Inputs"/>
      <sheetName val="Datasheet"/>
      <sheetName val="Dexi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 val="McLagan_Data1"/>
      <sheetName val="Org_Chart1"/>
      <sheetName val="Summary_Data1"/>
      <sheetName val="Employee_Worksheet1"/>
      <sheetName val="Graph_McLagan_vs_Employees1"/>
      <sheetName val="Employee_Data_Sheet1"/>
      <sheetName val="Discretionary_Bonus_Guidelines1"/>
      <sheetName val="Merit_Increase_Guidelines1"/>
      <sheetName val="USA_20001"/>
      <sheetName val="Singapore_20001"/>
      <sheetName val="C5_20001"/>
      <sheetName val="C6_20001"/>
      <sheetName val="Calendar_of_Events1"/>
      <sheetName val="Budget_Planner1"/>
      <sheetName val="McLagan_Data2"/>
      <sheetName val="Org_Chart2"/>
      <sheetName val="Summary_Data2"/>
      <sheetName val="Employee_Worksheet2"/>
      <sheetName val="Graph_McLagan_vs_Employees2"/>
      <sheetName val="Employee_Data_Sheet2"/>
      <sheetName val="Discretionary_Bonus_Guidelines2"/>
      <sheetName val="Merit_Increase_Guidelines2"/>
      <sheetName val="USA_20002"/>
      <sheetName val="Singapore_20002"/>
      <sheetName val="C5_20002"/>
      <sheetName val="C6_20002"/>
      <sheetName val="Calendar_of_Events2"/>
      <sheetName val="Budget_Planner2"/>
      <sheetName val="McLagan_Data3"/>
      <sheetName val="Org_Chart3"/>
      <sheetName val="Summary_Data3"/>
      <sheetName val="Employee_Worksheet3"/>
      <sheetName val="Graph_McLagan_vs_Employees3"/>
      <sheetName val="Employee_Data_Sheet3"/>
      <sheetName val="Discretionary_Bonus_Guidelines3"/>
      <sheetName val="Merit_Increase_Guidelines3"/>
      <sheetName val="USA_20003"/>
      <sheetName val="Singapore_20003"/>
      <sheetName val="C5_20003"/>
      <sheetName val="C6_20003"/>
      <sheetName val="Calendar_of_Events3"/>
      <sheetName val="Budget_Planner3"/>
      <sheetName val="McLagan_Data4"/>
      <sheetName val="Org_Chart4"/>
      <sheetName val="Summary_Data4"/>
      <sheetName val="Employee_Worksheet4"/>
      <sheetName val="Graph_McLagan_vs_Employees4"/>
      <sheetName val="Employee_Data_Sheet4"/>
      <sheetName val="Discretionary_Bonus_Guidelines4"/>
      <sheetName val="Merit_Increase_Guidelines4"/>
      <sheetName val="USA_20004"/>
      <sheetName val="Singapore_20004"/>
      <sheetName val="C5_20004"/>
      <sheetName val="C6_20004"/>
      <sheetName val="Calendar_of_Events4"/>
      <sheetName val="Budget_Planner4"/>
      <sheetName val="McLagan_Data5"/>
      <sheetName val="Org_Chart5"/>
      <sheetName val="Summary_Data5"/>
      <sheetName val="Employee_Worksheet5"/>
      <sheetName val="Graph_McLagan_vs_Employees5"/>
      <sheetName val="Employee_Data_Sheet5"/>
      <sheetName val="Discretionary_Bonus_Guidelines5"/>
      <sheetName val="Merit_Increase_Guidelines5"/>
      <sheetName val="USA_20005"/>
      <sheetName val="Singapore_20005"/>
      <sheetName val="C5_20005"/>
      <sheetName val="C6_20005"/>
      <sheetName val="Calendar_of_Events5"/>
      <sheetName val="Budget_Planner5"/>
      <sheetName val="McLagan_Data6"/>
      <sheetName val="Org_Chart6"/>
      <sheetName val="Summary_Data6"/>
      <sheetName val="Employee_Worksheet6"/>
      <sheetName val="Graph_McLagan_vs_Employees6"/>
      <sheetName val="Employee_Data_Sheet6"/>
      <sheetName val="Discretionary_Bonus_Guidelines6"/>
      <sheetName val="Merit_Increase_Guidelines6"/>
      <sheetName val="USA_20006"/>
      <sheetName val="Singapore_20006"/>
      <sheetName val="C5_20006"/>
      <sheetName val="C6_20006"/>
      <sheetName val="Calendar_of_Events6"/>
      <sheetName val="Budget_Planner6"/>
      <sheetName val="McLagan_Data7"/>
      <sheetName val="Org_Chart7"/>
      <sheetName val="Summary_Data7"/>
      <sheetName val="Employee_Worksheet7"/>
      <sheetName val="Graph_McLagan_vs_Employees7"/>
      <sheetName val="Employee_Data_Sheet7"/>
      <sheetName val="Discretionary_Bonus_Guidelines7"/>
      <sheetName val="Merit_Increase_Guidelines7"/>
      <sheetName val="USA_20007"/>
      <sheetName val="Singapore_20007"/>
      <sheetName val="C5_20007"/>
      <sheetName val="C6_20007"/>
      <sheetName val="Calendar_of_Events7"/>
      <sheetName val="Budget_Planner7"/>
      <sheetName val="McLagan_Data8"/>
      <sheetName val="Org_Chart8"/>
      <sheetName val="Summary_Data8"/>
      <sheetName val="Employee_Worksheet8"/>
      <sheetName val="Graph_McLagan_vs_Employees8"/>
      <sheetName val="Employee_Data_Sheet8"/>
      <sheetName val="Discretionary_Bonus_Guidelines8"/>
      <sheetName val="Merit_Increase_Guidelines8"/>
      <sheetName val="USA_20008"/>
      <sheetName val="Singapore_20008"/>
      <sheetName val="C5_20008"/>
      <sheetName val="C6_20008"/>
      <sheetName val="Calendar_of_Events8"/>
      <sheetName val="Budget_Planner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 val="euro"/>
      <sheetName val="Model"/>
      <sheetName val="Quarterly divisional"/>
      <sheetName val="Q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 val="__FDSCACHE__"/>
      <sheetName val="Employee"/>
      <sheetName val="Individual"/>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ow r="1">
          <cell r="A1" t="str">
            <v>Column1</v>
          </cell>
        </row>
      </sheetData>
      <sheetData sheetId="157"/>
      <sheetData sheetId="15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ensus Report DWS"/>
      <sheetName val="&gt;&gt;&gt;"/>
      <sheetName val="Vergleich"/>
      <sheetName val="CIC"/>
      <sheetName val="Exane"/>
      <sheetName val="Barclays"/>
      <sheetName val="Metzler"/>
      <sheetName val="Autonomous"/>
      <sheetName val="MS"/>
      <sheetName val="RBC"/>
      <sheetName val="Citi"/>
      <sheetName val="UBS"/>
      <sheetName val="BofA"/>
      <sheetName val="Oddo BHF"/>
      <sheetName val="JPM"/>
      <sheetName val="Kepler"/>
      <sheetName val="ING"/>
      <sheetName val="GS"/>
      <sheetName val="Jefferies"/>
      <sheetName val="Morgan Stanley"/>
      <sheetName val="AlphaValue"/>
      <sheetName val="Credit Suisse"/>
      <sheetName val="KBW"/>
      <sheetName val="Morningstar"/>
      <sheetName val="Sheet4"/>
    </sheetNames>
    <sheetDataSet>
      <sheetData sheetId="0"/>
      <sheetData sheetId="1"/>
      <sheetData sheetId="2"/>
      <sheetData sheetId="3">
        <row r="7">
          <cell r="B7">
            <v>2622.76</v>
          </cell>
          <cell r="C7">
            <v>2753.8980000000001</v>
          </cell>
          <cell r="D7">
            <v>2905.3623899999998</v>
          </cell>
        </row>
        <row r="8">
          <cell r="B8">
            <v>236.8</v>
          </cell>
          <cell r="C8">
            <v>241.53600000000003</v>
          </cell>
          <cell r="D8">
            <v>248.78208000000004</v>
          </cell>
        </row>
        <row r="9">
          <cell r="B9">
            <v>222</v>
          </cell>
          <cell r="C9">
            <v>226.44</v>
          </cell>
          <cell r="D9">
            <v>233.23320000000001</v>
          </cell>
        </row>
        <row r="10">
          <cell r="B10">
            <v>3081.56</v>
          </cell>
          <cell r="C10">
            <v>3221.8740000000003</v>
          </cell>
          <cell r="D10">
            <v>3387.3776699999999</v>
          </cell>
        </row>
        <row r="11">
          <cell r="B11">
            <v>-896.18000000000006</v>
          </cell>
          <cell r="C11">
            <v>-914.10360000000003</v>
          </cell>
          <cell r="D11">
            <v>-932.385672</v>
          </cell>
        </row>
        <row r="12">
          <cell r="B12">
            <v>-885.83999999999992</v>
          </cell>
          <cell r="C12">
            <v>-903.55679999999995</v>
          </cell>
          <cell r="D12">
            <v>-921.62793599999998</v>
          </cell>
        </row>
        <row r="13">
          <cell r="B13">
            <v>-1782.02</v>
          </cell>
          <cell r="C13">
            <v>-1817.6604</v>
          </cell>
          <cell r="D13">
            <v>-1854.013608</v>
          </cell>
        </row>
        <row r="14">
          <cell r="B14">
            <v>1299.54</v>
          </cell>
          <cell r="C14">
            <v>1404.2136000000003</v>
          </cell>
          <cell r="D14">
            <v>1533.3640619999999</v>
          </cell>
        </row>
        <row r="15">
          <cell r="B15">
            <v>0.3</v>
          </cell>
          <cell r="C15">
            <v>0.3</v>
          </cell>
          <cell r="D15">
            <v>0.3</v>
          </cell>
        </row>
        <row r="16">
          <cell r="B16">
            <v>907.03569999999991</v>
          </cell>
          <cell r="C16">
            <v>996.99165600000015</v>
          </cell>
          <cell r="D16">
            <v>1088.68848402</v>
          </cell>
        </row>
        <row r="19">
          <cell r="B19">
            <v>25.5</v>
          </cell>
          <cell r="C19">
            <v>25</v>
          </cell>
          <cell r="D19">
            <v>24</v>
          </cell>
        </row>
        <row r="20">
          <cell r="B20">
            <v>1075.08</v>
          </cell>
          <cell r="C20">
            <v>1118.0832</v>
          </cell>
          <cell r="D20">
            <v>1162.8065280000001</v>
          </cell>
        </row>
        <row r="21">
          <cell r="B21">
            <v>40</v>
          </cell>
          <cell r="C21">
            <v>45</v>
          </cell>
          <cell r="D21">
            <v>50</v>
          </cell>
        </row>
        <row r="22">
          <cell r="B22">
            <v>3.9525691699604744E-2</v>
          </cell>
          <cell r="C22">
            <v>4.1857350150686465E-2</v>
          </cell>
          <cell r="D22">
            <v>4.4719391186630833E-2</v>
          </cell>
        </row>
        <row r="25">
          <cell r="B25">
            <v>0.57828502446812657</v>
          </cell>
          <cell r="C25">
            <v>0.56416247190299806</v>
          </cell>
          <cell r="D25">
            <v>0.54733005546440883</v>
          </cell>
        </row>
        <row r="26">
          <cell r="B26">
            <v>0.57828502446812657</v>
          </cell>
          <cell r="C26">
            <v>0.56416247190299806</v>
          </cell>
          <cell r="D26">
            <v>0.54733005546440883</v>
          </cell>
        </row>
        <row r="29">
          <cell r="B29">
            <v>4.5351784999999998</v>
          </cell>
          <cell r="C29">
            <v>4.9849582800000007</v>
          </cell>
          <cell r="D29">
            <v>5.4434424201000002</v>
          </cell>
        </row>
        <row r="30">
          <cell r="B30">
            <v>2.9478660250000002</v>
          </cell>
          <cell r="C30">
            <v>3.2402228820000007</v>
          </cell>
          <cell r="D30">
            <v>3.5382375730650004</v>
          </cell>
        </row>
      </sheetData>
      <sheetData sheetId="4">
        <row r="7">
          <cell r="B7">
            <v>2593</v>
          </cell>
          <cell r="C7">
            <v>2820</v>
          </cell>
          <cell r="D7">
            <v>2964</v>
          </cell>
        </row>
        <row r="8">
          <cell r="B8">
            <v>278</v>
          </cell>
          <cell r="C8">
            <v>247</v>
          </cell>
          <cell r="D8">
            <v>247</v>
          </cell>
        </row>
        <row r="9">
          <cell r="B9">
            <v>221</v>
          </cell>
          <cell r="C9">
            <v>160</v>
          </cell>
          <cell r="D9">
            <v>176</v>
          </cell>
        </row>
        <row r="10">
          <cell r="B10">
            <v>3092</v>
          </cell>
          <cell r="C10">
            <v>3227</v>
          </cell>
          <cell r="D10">
            <v>3387</v>
          </cell>
        </row>
        <row r="11">
          <cell r="C11">
            <v>-906</v>
          </cell>
          <cell r="D11">
            <v>-915</v>
          </cell>
        </row>
        <row r="12">
          <cell r="C12">
            <v>-899</v>
          </cell>
          <cell r="D12">
            <v>-925</v>
          </cell>
        </row>
        <row r="13">
          <cell r="B13">
            <v>-1787</v>
          </cell>
          <cell r="C13">
            <v>-1805</v>
          </cell>
          <cell r="D13">
            <v>-1840</v>
          </cell>
        </row>
        <row r="14">
          <cell r="B14">
            <v>1305</v>
          </cell>
          <cell r="C14">
            <v>1422</v>
          </cell>
          <cell r="D14">
            <v>1548</v>
          </cell>
        </row>
        <row r="15">
          <cell r="B15">
            <v>0.3</v>
          </cell>
          <cell r="C15">
            <v>0.28999999999999998</v>
          </cell>
          <cell r="D15">
            <v>0.28999999999999998</v>
          </cell>
        </row>
        <row r="16">
          <cell r="B16">
            <v>914</v>
          </cell>
          <cell r="C16">
            <v>1010</v>
          </cell>
          <cell r="D16">
            <v>1099</v>
          </cell>
        </row>
        <row r="19">
          <cell r="B19">
            <v>24.9</v>
          </cell>
          <cell r="C19">
            <v>24.8</v>
          </cell>
          <cell r="D19">
            <v>24</v>
          </cell>
        </row>
        <row r="20">
          <cell r="B20">
            <v>1086</v>
          </cell>
          <cell r="C20">
            <v>1176</v>
          </cell>
          <cell r="D20">
            <v>1277</v>
          </cell>
        </row>
        <row r="21">
          <cell r="B21">
            <v>52.9</v>
          </cell>
          <cell r="C21">
            <v>61.2</v>
          </cell>
          <cell r="D21">
            <v>69.900000000000006</v>
          </cell>
        </row>
        <row r="22">
          <cell r="B22">
            <v>5.1999999999999998E-2</v>
          </cell>
          <cell r="C22">
            <v>5.6000000000000001E-2</v>
          </cell>
          <cell r="D22">
            <v>5.8999999999999997E-2</v>
          </cell>
        </row>
        <row r="25">
          <cell r="B25">
            <v>0.57794307891332475</v>
          </cell>
          <cell r="C25">
            <v>0.55934304307406257</v>
          </cell>
          <cell r="D25">
            <v>0.54325361677000295</v>
          </cell>
        </row>
        <row r="26">
          <cell r="B26">
            <v>0.57499999999999996</v>
          </cell>
          <cell r="C26">
            <v>0.55900000000000005</v>
          </cell>
          <cell r="D26">
            <v>0.54300000000000004</v>
          </cell>
        </row>
        <row r="29">
          <cell r="B29">
            <v>4.57</v>
          </cell>
          <cell r="C29">
            <v>5.05</v>
          </cell>
          <cell r="D29">
            <v>5.49</v>
          </cell>
        </row>
        <row r="30">
          <cell r="B30">
            <v>2.99</v>
          </cell>
          <cell r="C30">
            <v>3.28</v>
          </cell>
          <cell r="D30">
            <v>3.57</v>
          </cell>
        </row>
      </sheetData>
      <sheetData sheetId="5">
        <row r="7">
          <cell r="B7">
            <v>2600.6717429513974</v>
          </cell>
          <cell r="C7">
            <v>2807.9304364452478</v>
          </cell>
          <cell r="D7">
            <v>2941.010297816264</v>
          </cell>
        </row>
        <row r="8">
          <cell r="B8">
            <v>274.92174450250002</v>
          </cell>
          <cell r="C8">
            <v>206.47229118890749</v>
          </cell>
          <cell r="D8">
            <v>205.22670898351134</v>
          </cell>
        </row>
        <row r="9">
          <cell r="B9">
            <v>226.58986863549998</v>
          </cell>
          <cell r="C9">
            <v>189.03803507148996</v>
          </cell>
          <cell r="D9">
            <v>202.16143552661399</v>
          </cell>
        </row>
        <row r="10">
          <cell r="B10">
            <v>3102.1833560893974</v>
          </cell>
          <cell r="C10">
            <v>3203.4407627056453</v>
          </cell>
          <cell r="D10">
            <v>3348.3984423263892</v>
          </cell>
        </row>
        <row r="11">
          <cell r="B11">
            <v>-910.55154187947551</v>
          </cell>
          <cell r="C11">
            <v>-933.54410934967825</v>
          </cell>
          <cell r="D11">
            <v>-952.35549050859368</v>
          </cell>
        </row>
        <row r="12">
          <cell r="B12">
            <v>-884.90443770160005</v>
          </cell>
          <cell r="C12">
            <v>-908.79685751954321</v>
          </cell>
          <cell r="D12">
            <v>-917.88482609473863</v>
          </cell>
        </row>
        <row r="13">
          <cell r="B13">
            <v>-1815.4559795810756</v>
          </cell>
          <cell r="C13">
            <v>-1852.3409668692216</v>
          </cell>
          <cell r="D13">
            <v>-1880.2403166033323</v>
          </cell>
        </row>
        <row r="14">
          <cell r="B14">
            <v>1286.7273765083219</v>
          </cell>
          <cell r="C14">
            <v>1351.0997958364237</v>
          </cell>
          <cell r="D14">
            <v>1468.1581257230569</v>
          </cell>
        </row>
        <row r="15">
          <cell r="B15">
            <v>0.3</v>
          </cell>
          <cell r="C15">
            <v>0.3</v>
          </cell>
          <cell r="D15">
            <v>0.3</v>
          </cell>
        </row>
        <row r="16">
          <cell r="B16">
            <v>900.70916355582528</v>
          </cell>
          <cell r="C16">
            <v>945.76985708549648</v>
          </cell>
          <cell r="D16">
            <v>1027.7106880061397</v>
          </cell>
        </row>
        <row r="19">
          <cell r="B19">
            <v>25.214829090233906</v>
          </cell>
          <cell r="C19">
            <v>25.251958532174115</v>
          </cell>
          <cell r="D19">
            <v>24.585833546157019</v>
          </cell>
        </row>
        <row r="20">
          <cell r="B20">
            <v>1071.824298</v>
          </cell>
          <cell r="C20">
            <v>1151.922246224</v>
          </cell>
          <cell r="D20">
            <v>1240.5207777595981</v>
          </cell>
        </row>
        <row r="21">
          <cell r="B21">
            <v>46.925677</v>
          </cell>
          <cell r="C21">
            <v>49.296372713999993</v>
          </cell>
          <cell r="D21">
            <v>54.932419058528005</v>
          </cell>
        </row>
        <row r="22">
          <cell r="B22">
            <v>4.6389736375652087E-2</v>
          </cell>
          <cell r="C22">
            <v>4.5992960605563724E-2</v>
          </cell>
          <cell r="D22">
            <v>4.768761019990405E-2</v>
          </cell>
        </row>
        <row r="25">
          <cell r="B25">
            <v>0.58521878663859306</v>
          </cell>
          <cell r="C25">
            <v>0.57823481190416126</v>
          </cell>
          <cell r="D25">
            <v>0.56153422270050546</v>
          </cell>
        </row>
        <row r="26">
          <cell r="B26">
            <v>0.57877171446255893</v>
          </cell>
          <cell r="C26">
            <v>0.57511316841494187</v>
          </cell>
          <cell r="D26">
            <v>0.55854772029577604</v>
          </cell>
        </row>
        <row r="29">
          <cell r="B29">
            <v>4.5035458177791261</v>
          </cell>
          <cell r="C29">
            <v>4.7288492854274828</v>
          </cell>
          <cell r="D29">
            <v>5.138553440030698</v>
          </cell>
        </row>
        <row r="30">
          <cell r="B30">
            <v>2.9273047815564328</v>
          </cell>
          <cell r="C30">
            <v>3.073752035527864</v>
          </cell>
          <cell r="D30">
            <v>3.3400597360199549</v>
          </cell>
        </row>
      </sheetData>
      <sheetData sheetId="6">
        <row r="7">
          <cell r="B7">
            <v>2601</v>
          </cell>
          <cell r="C7">
            <v>2763</v>
          </cell>
          <cell r="D7">
            <v>2871</v>
          </cell>
        </row>
        <row r="8">
          <cell r="B8">
            <v>290</v>
          </cell>
          <cell r="C8">
            <v>250</v>
          </cell>
          <cell r="D8">
            <v>260</v>
          </cell>
        </row>
        <row r="9">
          <cell r="B9">
            <v>230</v>
          </cell>
          <cell r="C9">
            <v>165</v>
          </cell>
          <cell r="D9">
            <v>170</v>
          </cell>
        </row>
        <row r="10">
          <cell r="B10">
            <v>3121</v>
          </cell>
          <cell r="C10">
            <v>3178</v>
          </cell>
          <cell r="D10">
            <v>3301</v>
          </cell>
        </row>
        <row r="11">
          <cell r="B11">
            <v>-909</v>
          </cell>
          <cell r="C11">
            <v>-918</v>
          </cell>
          <cell r="D11">
            <v>-936</v>
          </cell>
        </row>
        <row r="12">
          <cell r="B12">
            <v>-906</v>
          </cell>
          <cell r="C12">
            <v>-914</v>
          </cell>
          <cell r="D12">
            <v>-922</v>
          </cell>
        </row>
        <row r="13">
          <cell r="B13">
            <v>-1815</v>
          </cell>
          <cell r="C13">
            <v>-1832</v>
          </cell>
          <cell r="D13">
            <v>-1858</v>
          </cell>
        </row>
        <row r="14">
          <cell r="B14">
            <v>1305</v>
          </cell>
          <cell r="C14">
            <v>1346</v>
          </cell>
          <cell r="D14">
            <v>1443</v>
          </cell>
        </row>
        <row r="15">
          <cell r="B15">
            <v>0.3</v>
          </cell>
          <cell r="C15">
            <v>0.29499999999999998</v>
          </cell>
          <cell r="D15">
            <v>0.29499999999999998</v>
          </cell>
        </row>
        <row r="16">
          <cell r="B16">
            <v>914</v>
          </cell>
          <cell r="C16">
            <v>949</v>
          </cell>
          <cell r="D16">
            <v>1017</v>
          </cell>
        </row>
        <row r="19">
          <cell r="B19">
            <v>25</v>
          </cell>
          <cell r="C19">
            <v>24.8</v>
          </cell>
          <cell r="D19">
            <v>24.2</v>
          </cell>
        </row>
        <row r="20">
          <cell r="B20">
            <v>1075</v>
          </cell>
          <cell r="C20">
            <v>1145</v>
          </cell>
          <cell r="D20">
            <v>1219</v>
          </cell>
        </row>
        <row r="21">
          <cell r="B21">
            <v>54</v>
          </cell>
          <cell r="C21">
            <v>46</v>
          </cell>
          <cell r="D21">
            <v>50</v>
          </cell>
        </row>
        <row r="25">
          <cell r="B25">
            <v>0.58199999999999996</v>
          </cell>
          <cell r="C25">
            <v>0.57599999999999996</v>
          </cell>
          <cell r="D25">
            <v>0.56299999999999994</v>
          </cell>
        </row>
        <row r="29">
          <cell r="B29">
            <v>4.55</v>
          </cell>
          <cell r="C29">
            <v>4.7300000000000004</v>
          </cell>
          <cell r="D29">
            <v>5.07</v>
          </cell>
        </row>
        <row r="30">
          <cell r="B30">
            <v>3</v>
          </cell>
          <cell r="C30">
            <v>3.1</v>
          </cell>
          <cell r="D30">
            <v>3.3</v>
          </cell>
        </row>
      </sheetData>
      <sheetData sheetId="7">
        <row r="7">
          <cell r="B7">
            <v>2601.4465937499999</v>
          </cell>
          <cell r="C7">
            <v>2817.9820052985133</v>
          </cell>
          <cell r="D7">
            <v>3024.5846476916654</v>
          </cell>
        </row>
        <row r="8">
          <cell r="B8">
            <v>295</v>
          </cell>
          <cell r="C8">
            <v>220</v>
          </cell>
          <cell r="D8">
            <v>180</v>
          </cell>
        </row>
        <row r="9">
          <cell r="B9">
            <v>232</v>
          </cell>
          <cell r="C9">
            <v>230</v>
          </cell>
          <cell r="D9">
            <v>200</v>
          </cell>
        </row>
        <row r="10">
          <cell r="B10">
            <v>3128.4465937499999</v>
          </cell>
          <cell r="C10">
            <v>3267.9820052985133</v>
          </cell>
          <cell r="D10">
            <v>3404.5846476916654</v>
          </cell>
        </row>
        <row r="13">
          <cell r="B13">
            <v>-1831.0599999999997</v>
          </cell>
          <cell r="C13">
            <v>-1867.6811999999998</v>
          </cell>
          <cell r="D13">
            <v>-1905.0348239999998</v>
          </cell>
        </row>
        <row r="14">
          <cell r="B14">
            <v>1297.3865937500002</v>
          </cell>
          <cell r="C14">
            <v>1400.3008052985135</v>
          </cell>
          <cell r="D14">
            <v>1499.5498236916656</v>
          </cell>
        </row>
        <row r="15">
          <cell r="B15">
            <v>0.3</v>
          </cell>
          <cell r="C15">
            <v>0.3</v>
          </cell>
          <cell r="D15">
            <v>0.3</v>
          </cell>
        </row>
        <row r="16">
          <cell r="B16">
            <v>908.17061562500021</v>
          </cell>
          <cell r="C16">
            <v>980.2105637089594</v>
          </cell>
          <cell r="D16">
            <v>1049.684876584166</v>
          </cell>
        </row>
        <row r="19">
          <cell r="B19">
            <v>24.713594822435965</v>
          </cell>
          <cell r="C19">
            <v>24.732888981853939</v>
          </cell>
          <cell r="D19">
            <v>24.467644518135696</v>
          </cell>
        </row>
        <row r="20">
          <cell r="B20">
            <v>1093.7237499999999</v>
          </cell>
          <cell r="C20">
            <v>1185.0088375</v>
          </cell>
          <cell r="D20">
            <v>1287.304870875</v>
          </cell>
        </row>
        <row r="21">
          <cell r="B21">
            <v>55.59375</v>
          </cell>
          <cell r="C21">
            <v>69.434412499999993</v>
          </cell>
          <cell r="D21">
            <v>78.446364625000001</v>
          </cell>
        </row>
        <row r="22">
          <cell r="B22">
            <v>5.4958865189332823E-2</v>
          </cell>
          <cell r="C22">
            <v>6.3484415054532742E-2</v>
          </cell>
          <cell r="D22">
            <v>6.6198970119494993E-2</v>
          </cell>
        </row>
        <row r="25">
          <cell r="B25">
            <v>0.58529367375427954</v>
          </cell>
          <cell r="C25">
            <v>0.57150902207290355</v>
          </cell>
          <cell r="D25">
            <v>0.55954984855248879</v>
          </cell>
        </row>
        <row r="26">
          <cell r="B26">
            <v>0.58273649409329953</v>
          </cell>
          <cell r="C26">
            <v>0.56906102817727344</v>
          </cell>
          <cell r="D26">
            <v>0.55720007587010767</v>
          </cell>
        </row>
        <row r="29">
          <cell r="B29">
            <v>4.5408530781250009</v>
          </cell>
          <cell r="C29">
            <v>4.9010528185447972</v>
          </cell>
          <cell r="D29">
            <v>5.2484243829208301</v>
          </cell>
        </row>
        <row r="30">
          <cell r="B30">
            <v>2.75</v>
          </cell>
          <cell r="C30">
            <v>3</v>
          </cell>
          <cell r="D30">
            <v>3.2</v>
          </cell>
        </row>
      </sheetData>
      <sheetData sheetId="8">
        <row r="7">
          <cell r="B7">
            <v>2604.4</v>
          </cell>
          <cell r="C7">
            <v>2873.8</v>
          </cell>
          <cell r="D7">
            <v>3060.4</v>
          </cell>
        </row>
        <row r="8">
          <cell r="B8">
            <v>256.3</v>
          </cell>
          <cell r="C8">
            <v>203.2</v>
          </cell>
          <cell r="D8">
            <v>217.6</v>
          </cell>
        </row>
        <row r="9">
          <cell r="B9">
            <v>225.2</v>
          </cell>
          <cell r="C9">
            <v>167</v>
          </cell>
          <cell r="D9">
            <v>171</v>
          </cell>
        </row>
        <row r="10">
          <cell r="B10">
            <v>3085.9</v>
          </cell>
          <cell r="C10">
            <v>3244</v>
          </cell>
          <cell r="D10">
            <v>3449</v>
          </cell>
        </row>
        <row r="11">
          <cell r="B11">
            <v>-895.7</v>
          </cell>
          <cell r="C11">
            <v>-930.4</v>
          </cell>
          <cell r="D11">
            <v>-970.8</v>
          </cell>
        </row>
        <row r="12">
          <cell r="B12">
            <v>-894.8</v>
          </cell>
          <cell r="C12">
            <v>-914.8</v>
          </cell>
          <cell r="D12">
            <v>-937.2</v>
          </cell>
        </row>
        <row r="13">
          <cell r="B13">
            <v>-1790.5</v>
          </cell>
          <cell r="C13">
            <v>-1845.1999999999998</v>
          </cell>
          <cell r="D13">
            <v>-1908</v>
          </cell>
        </row>
        <row r="14">
          <cell r="B14">
            <v>1295.4000000000001</v>
          </cell>
          <cell r="C14">
            <v>1398.8000000000002</v>
          </cell>
          <cell r="D14">
            <v>1541</v>
          </cell>
        </row>
        <row r="15">
          <cell r="B15">
            <v>0.3</v>
          </cell>
          <cell r="C15">
            <v>0.3</v>
          </cell>
          <cell r="D15">
            <v>0.3</v>
          </cell>
        </row>
        <row r="16">
          <cell r="B16">
            <v>904.5</v>
          </cell>
          <cell r="C16">
            <v>986.1</v>
          </cell>
          <cell r="D16">
            <v>1086.4000000000001</v>
          </cell>
        </row>
        <row r="19">
          <cell r="B19">
            <v>25.3</v>
          </cell>
          <cell r="C19">
            <v>25.3</v>
          </cell>
          <cell r="D19">
            <v>24.5</v>
          </cell>
        </row>
        <row r="20">
          <cell r="B20">
            <v>1085.4000000000001</v>
          </cell>
          <cell r="C20">
            <v>1191.2</v>
          </cell>
          <cell r="D20">
            <v>1308.9000000000001</v>
          </cell>
        </row>
        <row r="21">
          <cell r="B21">
            <v>55.4</v>
          </cell>
          <cell r="C21">
            <v>49.2</v>
          </cell>
          <cell r="D21">
            <v>55.5</v>
          </cell>
        </row>
        <row r="22">
          <cell r="B22">
            <v>5.5E-2</v>
          </cell>
          <cell r="C22">
            <v>4.4999999999999998E-2</v>
          </cell>
          <cell r="D22">
            <v>4.7E-2</v>
          </cell>
        </row>
        <row r="25">
          <cell r="B25">
            <v>0.58021970899899544</v>
          </cell>
          <cell r="C25">
            <v>0.56880394574599258</v>
          </cell>
          <cell r="D25">
            <v>0.5532038271962888</v>
          </cell>
        </row>
        <row r="29">
          <cell r="B29">
            <v>4.5225</v>
          </cell>
          <cell r="C29">
            <v>4.9305000000000003</v>
          </cell>
          <cell r="D29">
            <v>5.4320000000000004</v>
          </cell>
        </row>
        <row r="30">
          <cell r="B30">
            <v>2.7134999999999998</v>
          </cell>
          <cell r="C30">
            <v>2.9582999999999999</v>
          </cell>
          <cell r="D30">
            <v>3.2592000000000003</v>
          </cell>
        </row>
      </sheetData>
      <sheetData sheetId="9">
        <row r="7">
          <cell r="B7">
            <v>2595.4389409823361</v>
          </cell>
          <cell r="C7">
            <v>2792.1726128967462</v>
          </cell>
          <cell r="D7">
            <v>2939.7250898972052</v>
          </cell>
        </row>
        <row r="8">
          <cell r="B8">
            <v>288.28507858299997</v>
          </cell>
          <cell r="C8">
            <v>213.15667905521707</v>
          </cell>
          <cell r="D8">
            <v>227.19304535816531</v>
          </cell>
        </row>
        <row r="9">
          <cell r="B9">
            <v>227.51790856</v>
          </cell>
          <cell r="C9">
            <v>187.87712491610677</v>
          </cell>
          <cell r="D9">
            <v>212.16647981953238</v>
          </cell>
        </row>
        <row r="10">
          <cell r="B10">
            <v>3111.241928125336</v>
          </cell>
          <cell r="C10">
            <v>3193.2064168680699</v>
          </cell>
          <cell r="D10">
            <v>3379.084615074903</v>
          </cell>
        </row>
        <row r="11">
          <cell r="B11">
            <v>-905.11399999999992</v>
          </cell>
          <cell r="C11">
            <v>-906.70079999999996</v>
          </cell>
          <cell r="D11">
            <v>-915.76780799999995</v>
          </cell>
        </row>
        <row r="12">
          <cell r="B12">
            <v>-911.95297421999999</v>
          </cell>
          <cell r="C12">
            <v>-945.13429089450517</v>
          </cell>
          <cell r="D12">
            <v>-993.45747827286539</v>
          </cell>
        </row>
        <row r="13">
          <cell r="B13">
            <v>-1817.0669742199998</v>
          </cell>
          <cell r="C13">
            <v>-1851.8350908945051</v>
          </cell>
          <cell r="D13">
            <v>-1909.2252862728653</v>
          </cell>
        </row>
        <row r="14">
          <cell r="B14">
            <v>1294.1749539053362</v>
          </cell>
          <cell r="C14">
            <v>1341.3713259735648</v>
          </cell>
          <cell r="D14">
            <v>1469.8593288020377</v>
          </cell>
        </row>
        <row r="15">
          <cell r="B15">
            <v>0.29609365096824725</v>
          </cell>
          <cell r="C15">
            <v>0.27999999999999997</v>
          </cell>
          <cell r="D15">
            <v>0.27999999999999997</v>
          </cell>
        </row>
        <row r="16">
          <cell r="B16">
            <v>910.97796681184218</v>
          </cell>
          <cell r="C16">
            <v>965.78735470096672</v>
          </cell>
          <cell r="D16">
            <v>1058.2987167374672</v>
          </cell>
        </row>
        <row r="19">
          <cell r="B19">
            <v>25.114536850049554</v>
          </cell>
          <cell r="C19">
            <v>24.528744804414664</v>
          </cell>
          <cell r="D19">
            <v>23.976792884535186</v>
          </cell>
        </row>
        <row r="20">
          <cell r="B20">
            <v>1096.6494279999999</v>
          </cell>
          <cell r="C20">
            <v>1181.806187598045</v>
          </cell>
          <cell r="D20">
            <v>1271.7279756355831</v>
          </cell>
        </row>
        <row r="21">
          <cell r="B21">
            <v>54.878302999999995</v>
          </cell>
          <cell r="C21">
            <v>50.323965897192529</v>
          </cell>
          <cell r="D21">
            <v>51.798884977649962</v>
          </cell>
        </row>
        <row r="22">
          <cell r="B22">
            <v>5.4251588647939011E-2</v>
          </cell>
          <cell r="C22">
            <v>4.5888836133321301E-2</v>
          </cell>
          <cell r="D22">
            <v>4.3830270581784903E-2</v>
          </cell>
        </row>
        <row r="25">
          <cell r="B25">
            <v>0.58403268411687448</v>
          </cell>
          <cell r="C25">
            <v>0.57992965350195058</v>
          </cell>
          <cell r="D25">
            <v>0.56501257108370584</v>
          </cell>
        </row>
        <row r="26">
          <cell r="B26">
            <v>0.5808506750578859</v>
          </cell>
          <cell r="C26">
            <v>0.57617167533410962</v>
          </cell>
          <cell r="D26">
            <v>0.56146131346012773</v>
          </cell>
        </row>
        <row r="29">
          <cell r="B29">
            <v>4.5548898340592112</v>
          </cell>
          <cell r="C29">
            <v>4.8289367735048332</v>
          </cell>
          <cell r="D29">
            <v>5.2914935836873358</v>
          </cell>
        </row>
        <row r="30">
          <cell r="B30">
            <v>2.9606783921384876</v>
          </cell>
          <cell r="C30">
            <v>3.1388089027781416</v>
          </cell>
          <cell r="D30">
            <v>3.4394708293967682</v>
          </cell>
        </row>
      </sheetData>
      <sheetData sheetId="10">
        <row r="7">
          <cell r="B7">
            <v>2601.5709042194585</v>
          </cell>
          <cell r="C7">
            <v>2826.0380361802008</v>
          </cell>
          <cell r="D7">
            <v>2933.756825044034</v>
          </cell>
        </row>
        <row r="8">
          <cell r="B8">
            <v>293.97658063745695</v>
          </cell>
          <cell r="C8">
            <v>228.95015037359047</v>
          </cell>
          <cell r="D8">
            <v>235.60437047252356</v>
          </cell>
        </row>
        <row r="9">
          <cell r="B9">
            <v>243.06423744327299</v>
          </cell>
          <cell r="C9">
            <v>232.19410709821767</v>
          </cell>
          <cell r="D9">
            <v>225.43883234773796</v>
          </cell>
        </row>
        <row r="10">
          <cell r="B10">
            <v>3138.6117223001884</v>
          </cell>
          <cell r="C10">
            <v>3287.1822936520089</v>
          </cell>
          <cell r="D10">
            <v>3394.8000278642953</v>
          </cell>
        </row>
        <row r="11">
          <cell r="B11">
            <v>-914.5925505342334</v>
          </cell>
          <cell r="C11">
            <v>-925.81316349465726</v>
          </cell>
          <cell r="D11">
            <v>-946.09175470430955</v>
          </cell>
        </row>
        <row r="12">
          <cell r="B12">
            <v>-900.51503246771324</v>
          </cell>
          <cell r="C12">
            <v>-933.79560907154882</v>
          </cell>
          <cell r="D12">
            <v>-959.05202905159899</v>
          </cell>
        </row>
        <row r="13">
          <cell r="B13">
            <v>-1815.1075830019468</v>
          </cell>
          <cell r="C13">
            <v>-1859.608772566206</v>
          </cell>
          <cell r="D13">
            <v>-1905.1437837559085</v>
          </cell>
        </row>
        <row r="14">
          <cell r="B14">
            <v>1323.5041392982416</v>
          </cell>
          <cell r="C14">
            <v>1427.5735210858029</v>
          </cell>
          <cell r="D14">
            <v>1489.6562441083868</v>
          </cell>
        </row>
        <row r="15">
          <cell r="B15">
            <v>0.30798162546676167</v>
          </cell>
          <cell r="C15">
            <v>0.29684840535726764</v>
          </cell>
          <cell r="D15">
            <v>0.29588143420655277</v>
          </cell>
        </row>
        <row r="16">
          <cell r="B16">
            <v>915.88918316518186</v>
          </cell>
          <cell r="C16">
            <v>1003.8005978212226</v>
          </cell>
          <cell r="D16">
            <v>1048.8946181268507</v>
          </cell>
        </row>
        <row r="19">
          <cell r="B19">
            <v>25.124489340182276</v>
          </cell>
          <cell r="C19">
            <v>25.08339389228102</v>
          </cell>
          <cell r="D19">
            <v>24.122946791618737</v>
          </cell>
        </row>
        <row r="20">
          <cell r="B20">
            <v>1095.4005605148229</v>
          </cell>
          <cell r="C20">
            <v>1169.5051115878748</v>
          </cell>
          <cell r="D20">
            <v>1262.8319079203204</v>
          </cell>
        </row>
        <row r="21">
          <cell r="B21">
            <v>57.450986499999999</v>
          </cell>
          <cell r="C21">
            <v>51.634434694850377</v>
          </cell>
          <cell r="D21">
            <v>58.938728727980305</v>
          </cell>
        </row>
        <row r="22">
          <cell r="B22">
            <v>5.6794891908671027E-2</v>
          </cell>
          <cell r="C22">
            <v>4.713749157712948E-2</v>
          </cell>
          <cell r="D22">
            <v>5.0396298523190969E-2</v>
          </cell>
        </row>
        <row r="25">
          <cell r="B25">
            <v>0.57831542847603723</v>
          </cell>
          <cell r="C25">
            <v>0.56571513425262743</v>
          </cell>
          <cell r="D25">
            <v>0.56119470016454975</v>
          </cell>
        </row>
        <row r="26">
          <cell r="B26">
            <v>0.57831542847603723</v>
          </cell>
          <cell r="C26">
            <v>0.56571513425262743</v>
          </cell>
          <cell r="D26">
            <v>0.56119470016454975</v>
          </cell>
        </row>
        <row r="29">
          <cell r="B29">
            <v>4.5854459158259093</v>
          </cell>
          <cell r="C29">
            <v>5.0250029891061132</v>
          </cell>
          <cell r="D29">
            <v>5.2504730906342534</v>
          </cell>
        </row>
        <row r="30">
          <cell r="B30">
            <v>2.9</v>
          </cell>
          <cell r="C30">
            <v>3.3</v>
          </cell>
          <cell r="D30">
            <v>3.4</v>
          </cell>
        </row>
      </sheetData>
      <sheetData sheetId="11">
        <row r="7">
          <cell r="B7">
            <v>2591.980776183545</v>
          </cell>
          <cell r="C7">
            <v>2758.5330003253821</v>
          </cell>
          <cell r="D7">
            <v>2887.9891184871262</v>
          </cell>
        </row>
        <row r="8">
          <cell r="B8">
            <v>275.62002164257808</v>
          </cell>
          <cell r="C8">
            <v>240.40406250000001</v>
          </cell>
          <cell r="D8">
            <v>255.03897187499999</v>
          </cell>
        </row>
        <row r="9">
          <cell r="B9">
            <v>228.4</v>
          </cell>
          <cell r="C9">
            <v>185.528798891875</v>
          </cell>
          <cell r="D9">
            <v>198.15581428411468</v>
          </cell>
        </row>
        <row r="10">
          <cell r="B10">
            <v>3096.0007978261233</v>
          </cell>
          <cell r="C10">
            <v>3184.4658617172568</v>
          </cell>
          <cell r="D10">
            <v>3341.1839046462405</v>
          </cell>
        </row>
        <row r="11">
          <cell r="B11">
            <v>-900.41368983957227</v>
          </cell>
          <cell r="C11">
            <v>-908.50549736276196</v>
          </cell>
          <cell r="D11">
            <v>-954.26472077319545</v>
          </cell>
        </row>
        <row r="12">
          <cell r="B12">
            <v>-892.75</v>
          </cell>
          <cell r="C12">
            <v>-916.44740375999982</v>
          </cell>
          <cell r="D12">
            <v>-959.7176840624511</v>
          </cell>
        </row>
        <row r="13">
          <cell r="B13">
            <v>-1793.1636898395723</v>
          </cell>
          <cell r="C13">
            <v>-1824.9529011227619</v>
          </cell>
          <cell r="D13">
            <v>-1913.9824048356465</v>
          </cell>
        </row>
        <row r="14">
          <cell r="B14">
            <v>1302.837107986551</v>
          </cell>
          <cell r="C14">
            <v>1359.5129605944949</v>
          </cell>
          <cell r="D14">
            <v>1427.201499810594</v>
          </cell>
        </row>
        <row r="15">
          <cell r="B15">
            <v>0.32041537472442932</v>
          </cell>
          <cell r="C15">
            <v>0.32781456953642396</v>
          </cell>
          <cell r="D15">
            <v>0.32581456953642401</v>
          </cell>
        </row>
        <row r="16">
          <cell r="B16">
            <v>903.77991033533056</v>
          </cell>
          <cell r="C16">
            <v>938.12278974072194</v>
          </cell>
          <cell r="D16">
            <v>988.83331340100585</v>
          </cell>
        </row>
        <row r="19">
          <cell r="B19">
            <v>25.047959720960709</v>
          </cell>
          <cell r="C19">
            <v>24.564690238359745</v>
          </cell>
          <cell r="D19">
            <v>23.81309081355154</v>
          </cell>
        </row>
        <row r="20">
          <cell r="B20">
            <v>1081.0483178732982</v>
          </cell>
          <cell r="C20">
            <v>1166.4793636553986</v>
          </cell>
          <cell r="D20">
            <v>1260.0969817411287</v>
          </cell>
        </row>
        <row r="21">
          <cell r="B21">
            <v>48.73822222222222</v>
          </cell>
          <cell r="C21">
            <v>53.588631241380611</v>
          </cell>
          <cell r="D21">
            <v>58.785632180623921</v>
          </cell>
        </row>
        <row r="22">
          <cell r="B22">
            <v>4.8197293205643886E-2</v>
          </cell>
          <cell r="C22">
            <v>4.957098619495872E-2</v>
          </cell>
          <cell r="D22">
            <v>5.0395775538117769E-2</v>
          </cell>
        </row>
        <row r="25">
          <cell r="B25">
            <v>0.57918708906620875</v>
          </cell>
          <cell r="C25">
            <v>0.57307975037880821</v>
          </cell>
          <cell r="D25">
            <v>0.57284557194653918</v>
          </cell>
        </row>
        <row r="26">
          <cell r="B26">
            <v>0.57660311040392376</v>
          </cell>
          <cell r="C26">
            <v>0.57307975037880821</v>
          </cell>
          <cell r="D26">
            <v>0.57284557194653918</v>
          </cell>
        </row>
        <row r="29">
          <cell r="B29">
            <v>4.518899551676653</v>
          </cell>
          <cell r="C29">
            <v>4.6906139487036098</v>
          </cell>
          <cell r="D29">
            <v>4.9441665670050297</v>
          </cell>
        </row>
        <row r="30">
          <cell r="B30">
            <v>2.9372847085898246</v>
          </cell>
          <cell r="C30">
            <v>2.9550867876832747</v>
          </cell>
          <cell r="D30">
            <v>3.0159416058730684</v>
          </cell>
        </row>
      </sheetData>
      <sheetData sheetId="12">
        <row r="7">
          <cell r="B7">
            <v>2594.1400412375001</v>
          </cell>
          <cell r="C7">
            <v>2788.4429247330791</v>
          </cell>
          <cell r="D7">
            <v>2911.5070466238958</v>
          </cell>
        </row>
        <row r="8">
          <cell r="B8">
            <v>284.89999999999998</v>
          </cell>
          <cell r="C8">
            <v>223</v>
          </cell>
          <cell r="D8">
            <v>230</v>
          </cell>
        </row>
        <row r="9">
          <cell r="B9">
            <v>231.5</v>
          </cell>
          <cell r="C9">
            <v>192</v>
          </cell>
          <cell r="D9">
            <v>196</v>
          </cell>
        </row>
        <row r="10">
          <cell r="B10">
            <v>3110.5400412375002</v>
          </cell>
          <cell r="C10">
            <v>3203.4429247330791</v>
          </cell>
          <cell r="D10">
            <v>3337.5070466238958</v>
          </cell>
        </row>
        <row r="11">
          <cell r="B11">
            <v>-913.87340453612501</v>
          </cell>
          <cell r="C11">
            <v>-912.36150709697336</v>
          </cell>
          <cell r="D11">
            <v>-934.43823989550901</v>
          </cell>
        </row>
        <row r="12">
          <cell r="B12">
            <v>-903.12659546387499</v>
          </cell>
          <cell r="C12">
            <v>-912.63849290302664</v>
          </cell>
          <cell r="D12">
            <v>-935.56176010449099</v>
          </cell>
        </row>
        <row r="13">
          <cell r="B13">
            <v>-1817</v>
          </cell>
          <cell r="C13">
            <v>-1825</v>
          </cell>
          <cell r="D13">
            <v>-1870</v>
          </cell>
        </row>
        <row r="14">
          <cell r="B14">
            <v>1293.1666367013752</v>
          </cell>
          <cell r="C14">
            <v>1377.9514176361058</v>
          </cell>
          <cell r="D14">
            <v>1467.0688067283868</v>
          </cell>
        </row>
        <row r="15">
          <cell r="B15">
            <v>0.30106882344259878</v>
          </cell>
          <cell r="C15">
            <v>0.29352922971444323</v>
          </cell>
          <cell r="D15">
            <v>0.29500000000000004</v>
          </cell>
        </row>
        <row r="16">
          <cell r="B16">
            <v>903.8344788744696</v>
          </cell>
          <cell r="C16">
            <v>973.4823994334547</v>
          </cell>
          <cell r="D16">
            <v>1034.2835087435126</v>
          </cell>
        </row>
        <row r="19">
          <cell r="B19">
            <v>25.244997928424976</v>
          </cell>
          <cell r="C19">
            <v>25.133217145346137</v>
          </cell>
          <cell r="D19">
            <v>24.174512732557993</v>
          </cell>
        </row>
        <row r="20">
          <cell r="B20">
            <v>1065.6158667136881</v>
          </cell>
          <cell r="C20">
            <v>1156.0437659904833</v>
          </cell>
          <cell r="D20">
            <v>1256.1327808719202</v>
          </cell>
        </row>
        <row r="21">
          <cell r="B21">
            <v>48.534499999999994</v>
          </cell>
          <cell r="C21">
            <v>50.65193177731517</v>
          </cell>
          <cell r="D21">
            <v>56.174341879976012</v>
          </cell>
        </row>
        <row r="22">
          <cell r="B22">
            <v>4.7958992094861652E-2</v>
          </cell>
          <cell r="C22">
            <v>4.7533011997581712E-2</v>
          </cell>
          <cell r="D22">
            <v>4.859188166794582E-2</v>
          </cell>
        </row>
        <row r="25">
          <cell r="B25">
            <v>0.58426298341849969</v>
          </cell>
          <cell r="C25">
            <v>0.56985298317717925</v>
          </cell>
          <cell r="D25">
            <v>0.56042975003980233</v>
          </cell>
        </row>
        <row r="26">
          <cell r="B26">
            <v>0.58136959517058007</v>
          </cell>
          <cell r="C26">
            <v>0.56860432662421967</v>
          </cell>
          <cell r="D26">
            <v>0.55923125069759239</v>
          </cell>
        </row>
        <row r="29">
          <cell r="B29">
            <v>4.5166723943723488</v>
          </cell>
          <cell r="C29">
            <v>4.8674119971672729</v>
          </cell>
          <cell r="D29">
            <v>5.1714175437175625</v>
          </cell>
        </row>
        <row r="30">
          <cell r="B30">
            <v>3</v>
          </cell>
          <cell r="C30">
            <v>3.2</v>
          </cell>
          <cell r="D30">
            <v>3.5</v>
          </cell>
        </row>
      </sheetData>
      <sheetData sheetId="13">
        <row r="10">
          <cell r="B10">
            <v>3105.9917789242718</v>
          </cell>
          <cell r="C10">
            <v>3276.1199986849897</v>
          </cell>
          <cell r="D10">
            <v>3432.9265604258526</v>
          </cell>
        </row>
        <row r="13">
          <cell r="B13">
            <v>-1815.7561714762037</v>
          </cell>
          <cell r="C13">
            <v>-1860.6458009274659</v>
          </cell>
          <cell r="D13">
            <v>-1907.8118636863583</v>
          </cell>
        </row>
        <row r="14">
          <cell r="B14">
            <v>1290.2356074480681</v>
          </cell>
          <cell r="C14">
            <v>1415.4741977575238</v>
          </cell>
          <cell r="D14">
            <v>1525.1146967394943</v>
          </cell>
        </row>
        <row r="16">
          <cell r="B16">
            <v>897.64771221269461</v>
          </cell>
          <cell r="C16">
            <v>987.04472145813247</v>
          </cell>
          <cell r="D16">
            <v>1072.5216107502511</v>
          </cell>
        </row>
        <row r="19">
          <cell r="B19">
            <v>25.3</v>
          </cell>
          <cell r="C19">
            <v>24.9</v>
          </cell>
          <cell r="D19">
            <v>24.6</v>
          </cell>
        </row>
        <row r="20">
          <cell r="B20">
            <v>1070</v>
          </cell>
          <cell r="C20">
            <v>1152.4413429584379</v>
          </cell>
          <cell r="D20">
            <v>1231.6500068605324</v>
          </cell>
        </row>
        <row r="21">
          <cell r="B21">
            <v>52.292698999999999</v>
          </cell>
          <cell r="C21">
            <v>43.245037438972957</v>
          </cell>
          <cell r="D21">
            <v>45.463238341902795</v>
          </cell>
        </row>
        <row r="22">
          <cell r="B22">
            <v>5.1999999999999998E-2</v>
          </cell>
          <cell r="C22">
            <v>3.9E-2</v>
          </cell>
          <cell r="D22">
            <v>4.2000000000000003E-2</v>
          </cell>
        </row>
        <row r="25">
          <cell r="B25">
            <v>0.5845978678362993</v>
          </cell>
          <cell r="C25">
            <v>0.56794189519135907</v>
          </cell>
          <cell r="D25">
            <v>0.55573920097192386</v>
          </cell>
        </row>
        <row r="26">
          <cell r="B26">
            <v>0.57915677165739921</v>
          </cell>
          <cell r="C26">
            <v>0.56183711270230863</v>
          </cell>
          <cell r="D26">
            <v>0.54991326801123774</v>
          </cell>
        </row>
        <row r="29">
          <cell r="B29">
            <v>4.488238561063473</v>
          </cell>
          <cell r="C29">
            <v>4.9352236072906628</v>
          </cell>
          <cell r="D29">
            <v>5.3626080537512557</v>
          </cell>
        </row>
        <row r="30">
          <cell r="B30">
            <v>2.9</v>
          </cell>
          <cell r="C30">
            <v>3.2</v>
          </cell>
          <cell r="D30">
            <v>3.5</v>
          </cell>
        </row>
      </sheetData>
      <sheetData sheetId="14">
        <row r="7">
          <cell r="B7">
            <v>2598.6620846799997</v>
          </cell>
          <cell r="C7">
            <v>2841.3831835862502</v>
          </cell>
          <cell r="D7">
            <v>2982.9658098317623</v>
          </cell>
        </row>
        <row r="8">
          <cell r="B8">
            <v>290</v>
          </cell>
          <cell r="C8">
            <v>210</v>
          </cell>
          <cell r="D8">
            <v>200</v>
          </cell>
        </row>
        <row r="9">
          <cell r="B9">
            <v>226</v>
          </cell>
          <cell r="C9">
            <v>183.3</v>
          </cell>
          <cell r="D9">
            <v>184.13</v>
          </cell>
        </row>
        <row r="10">
          <cell r="B10">
            <v>3114.6620846799997</v>
          </cell>
          <cell r="C10">
            <v>3234.6831835862504</v>
          </cell>
          <cell r="D10">
            <v>3367.0958098317624</v>
          </cell>
        </row>
        <row r="11">
          <cell r="B11">
            <v>-910.55227724056226</v>
          </cell>
          <cell r="C11">
            <v>-939.46947170648286</v>
          </cell>
          <cell r="D11">
            <v>-970.38360421704374</v>
          </cell>
        </row>
        <row r="12">
          <cell r="B12">
            <v>-909.59870000000001</v>
          </cell>
          <cell r="C12">
            <v>-927.59067400000004</v>
          </cell>
          <cell r="D12">
            <v>-945.94248748000018</v>
          </cell>
        </row>
        <row r="13">
          <cell r="B13">
            <v>-1820.1509772405623</v>
          </cell>
          <cell r="C13">
            <v>-1867.0601457064829</v>
          </cell>
          <cell r="D13">
            <v>-1916.3260916970439</v>
          </cell>
        </row>
        <row r="14">
          <cell r="B14">
            <v>1294.5111074394374</v>
          </cell>
          <cell r="C14">
            <v>1367.6230378797675</v>
          </cell>
          <cell r="D14">
            <v>1450.7697181347185</v>
          </cell>
        </row>
        <row r="15">
          <cell r="B15">
            <v>0.3</v>
          </cell>
          <cell r="C15">
            <v>0.3</v>
          </cell>
          <cell r="D15">
            <v>0.3</v>
          </cell>
        </row>
        <row r="16">
          <cell r="B16">
            <v>906.15777520760616</v>
          </cell>
          <cell r="C16">
            <v>957.33612651583724</v>
          </cell>
          <cell r="D16">
            <v>1015.5388026943029</v>
          </cell>
        </row>
        <row r="19">
          <cell r="B19">
            <v>24.834063776524509</v>
          </cell>
          <cell r="C19">
            <v>24.995157334232864</v>
          </cell>
          <cell r="D19">
            <v>23.792428907459168</v>
          </cell>
        </row>
        <row r="20">
          <cell r="B20">
            <v>1081.268658</v>
          </cell>
          <cell r="C20">
            <v>1192.2782899880001</v>
          </cell>
          <cell r="D20">
            <v>1315.213333867664</v>
          </cell>
        </row>
        <row r="21">
          <cell r="B21">
            <v>51.8</v>
          </cell>
          <cell r="C21">
            <v>59.5</v>
          </cell>
          <cell r="D21">
            <v>65</v>
          </cell>
        </row>
        <row r="22">
          <cell r="B22">
            <v>5.120844009996519E-2</v>
          </cell>
          <cell r="C22">
            <v>5.502795217430597E-2</v>
          </cell>
          <cell r="D22">
            <v>5.4517473433701627E-2</v>
          </cell>
        </row>
        <row r="25">
          <cell r="B25">
            <v>0.58438152446561942</v>
          </cell>
          <cell r="C25">
            <v>0.57720031290251372</v>
          </cell>
          <cell r="D25">
            <v>0.56913322338540573</v>
          </cell>
        </row>
        <row r="26">
          <cell r="B26">
            <v>0.58117090330411791</v>
          </cell>
          <cell r="C26">
            <v>0.57410882003213215</v>
          </cell>
          <cell r="D26">
            <v>0.56616330492606148</v>
          </cell>
        </row>
        <row r="29">
          <cell r="B29">
            <v>4.5307888760380308</v>
          </cell>
          <cell r="C29">
            <v>4.786680632579186</v>
          </cell>
          <cell r="D29">
            <v>5.0776940134715147</v>
          </cell>
        </row>
        <row r="30">
          <cell r="B30">
            <v>2.9677627694247199</v>
          </cell>
          <cell r="C30">
            <v>3.1340924111764714</v>
          </cell>
          <cell r="D30">
            <v>3.3232511087564847</v>
          </cell>
        </row>
      </sheetData>
      <sheetData sheetId="15">
        <row r="7">
          <cell r="B7">
            <v>2587.8168203450673</v>
          </cell>
          <cell r="C7">
            <v>2695.1709717191861</v>
          </cell>
          <cell r="D7">
            <v>2793.7550274563259</v>
          </cell>
        </row>
        <row r="8">
          <cell r="B8">
            <v>206.0711474717462</v>
          </cell>
          <cell r="C8">
            <v>220.50757022339008</v>
          </cell>
          <cell r="D8">
            <v>232.81291895469386</v>
          </cell>
        </row>
        <row r="9">
          <cell r="B9">
            <v>221.75</v>
          </cell>
          <cell r="C9">
            <v>187</v>
          </cell>
          <cell r="D9">
            <v>130</v>
          </cell>
        </row>
        <row r="10">
          <cell r="B10">
            <v>3015.6379678168137</v>
          </cell>
          <cell r="C10">
            <v>3102.678541942576</v>
          </cell>
          <cell r="D10">
            <v>3156.5679464110199</v>
          </cell>
        </row>
        <row r="11">
          <cell r="C11">
            <v>-899.77677716334699</v>
          </cell>
          <cell r="D11">
            <v>-915.40470445919573</v>
          </cell>
        </row>
        <row r="12">
          <cell r="C12">
            <v>-868.74999174392144</v>
          </cell>
          <cell r="D12">
            <v>-883.83902499508565</v>
          </cell>
        </row>
        <row r="13">
          <cell r="B13">
            <v>-1782.7036416555839</v>
          </cell>
          <cell r="C13">
            <v>-1768.5267689072684</v>
          </cell>
          <cell r="D13">
            <v>-1799.2437294542815</v>
          </cell>
        </row>
        <row r="14">
          <cell r="B14">
            <v>1232.9343261612298</v>
          </cell>
          <cell r="C14">
            <v>1334.1517730353075</v>
          </cell>
          <cell r="D14">
            <v>1357.3242169567384</v>
          </cell>
        </row>
        <row r="15">
          <cell r="B15">
            <v>0.30283875623034795</v>
          </cell>
          <cell r="C15">
            <v>0.3000000000000001</v>
          </cell>
          <cell r="D15">
            <v>0.3</v>
          </cell>
        </row>
        <row r="16">
          <cell r="B16">
            <v>859.55402831286085</v>
          </cell>
          <cell r="C16">
            <v>933.90624112471517</v>
          </cell>
          <cell r="D16">
            <v>950.12695186971678</v>
          </cell>
        </row>
        <row r="19">
          <cell r="B19">
            <v>24.864768510898212</v>
          </cell>
          <cell r="C19">
            <v>24.438395162492689</v>
          </cell>
          <cell r="D19">
            <v>23.999999999999996</v>
          </cell>
        </row>
        <row r="20">
          <cell r="B20">
            <v>1070.012952989726</v>
          </cell>
          <cell r="C20">
            <v>1135.6727753887506</v>
          </cell>
          <cell r="D20">
            <v>1192.456414158188</v>
          </cell>
        </row>
        <row r="21">
          <cell r="B21">
            <v>51.042004094809997</v>
          </cell>
          <cell r="C21">
            <v>43.773214932682897</v>
          </cell>
          <cell r="D21">
            <v>34.070183261662514</v>
          </cell>
        </row>
        <row r="22">
          <cell r="B22">
            <v>5.0461697258502039E-2</v>
          </cell>
          <cell r="C22">
            <v>4.0909051437532637E-2</v>
          </cell>
          <cell r="D22">
            <v>0.03</v>
          </cell>
        </row>
        <row r="25">
          <cell r="B25">
            <v>0.59115306965914782</v>
          </cell>
          <cell r="C25">
            <v>0.57000000000000006</v>
          </cell>
          <cell r="D25">
            <v>0.57000000000000006</v>
          </cell>
        </row>
        <row r="26">
          <cell r="B26">
            <v>0.58916344090926731</v>
          </cell>
          <cell r="C26">
            <v>0.56999999999999995</v>
          </cell>
          <cell r="D26">
            <v>0.57000000000000006</v>
          </cell>
        </row>
        <row r="29">
          <cell r="B29">
            <v>4.2977701415643041</v>
          </cell>
          <cell r="C29">
            <v>4.669531205623576</v>
          </cell>
          <cell r="D29">
            <v>4.7506347593485838</v>
          </cell>
        </row>
        <row r="30">
          <cell r="B30">
            <v>2.793550592016798</v>
          </cell>
          <cell r="C30">
            <v>3.0351952836553244</v>
          </cell>
          <cell r="D30">
            <v>3.0879125935765801</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sheetPr>
    <pageSetUpPr fitToPage="1"/>
  </sheetPr>
  <dimension ref="A1:Q52"/>
  <sheetViews>
    <sheetView showGridLines="0" tabSelected="1" view="pageBreakPreview" topLeftCell="A11" zoomScale="70" zoomScaleNormal="100" zoomScaleSheetLayoutView="70" workbookViewId="0">
      <selection activeCell="O30" sqref="O30"/>
    </sheetView>
  </sheetViews>
  <sheetFormatPr defaultColWidth="8" defaultRowHeight="14" x14ac:dyDescent="0.3"/>
  <sheetData>
    <row r="1" ht="24.75" customHeight="1" x14ac:dyDescent="0.3"/>
    <row r="2" ht="24.75" customHeight="1" x14ac:dyDescent="0.3"/>
    <row r="3" ht="24.75" customHeight="1" x14ac:dyDescent="0.3"/>
    <row r="4" ht="24.75" customHeight="1" x14ac:dyDescent="0.3"/>
    <row r="5" ht="24.75" customHeight="1" x14ac:dyDescent="0.3"/>
    <row r="6" ht="24.75" customHeight="1" x14ac:dyDescent="0.3"/>
    <row r="7" ht="24.75" customHeight="1" x14ac:dyDescent="0.3"/>
    <row r="8" ht="24.75" customHeight="1" x14ac:dyDescent="0.3"/>
    <row r="9" ht="24.75" customHeight="1" x14ac:dyDescent="0.3"/>
    <row r="10" ht="24.75" customHeight="1" x14ac:dyDescent="0.3"/>
    <row r="11" ht="24.75" customHeight="1" x14ac:dyDescent="0.3"/>
    <row r="12" ht="24.75" customHeight="1" x14ac:dyDescent="0.3"/>
    <row r="13" ht="24.75" customHeight="1" x14ac:dyDescent="0.3"/>
    <row r="14" ht="24.75" customHeight="1" x14ac:dyDescent="0.3"/>
    <row r="15" ht="24.75" customHeight="1" x14ac:dyDescent="0.3"/>
    <row r="16" ht="24.75" customHeight="1" x14ac:dyDescent="0.3"/>
    <row r="17" spans="1:17" ht="24.75" customHeight="1" x14ac:dyDescent="0.3"/>
    <row r="18" spans="1:17" ht="24.75" customHeight="1" x14ac:dyDescent="0.3"/>
    <row r="19" spans="1:17" ht="24.75" customHeight="1" x14ac:dyDescent="0.3"/>
    <row r="20" spans="1:17" ht="24.75" customHeight="1" x14ac:dyDescent="0.3"/>
    <row r="21" spans="1:17" ht="24.75" customHeight="1" x14ac:dyDescent="0.3"/>
    <row r="22" spans="1:17" ht="24.75" customHeight="1" x14ac:dyDescent="0.3"/>
    <row r="23" spans="1:17" ht="24.75" customHeight="1" x14ac:dyDescent="0.3"/>
    <row r="24" spans="1:17" ht="24.75" customHeight="1" x14ac:dyDescent="0.3"/>
    <row r="25" spans="1:17" ht="24.75" customHeight="1" x14ac:dyDescent="0.3"/>
    <row r="26" spans="1:17" ht="24.75" customHeight="1" x14ac:dyDescent="0.3"/>
    <row r="27" spans="1:17" ht="24.75" customHeight="1" x14ac:dyDescent="0.3"/>
    <row r="28" spans="1:17" ht="24.75" customHeight="1" x14ac:dyDescent="0.3"/>
    <row r="29" spans="1:17" ht="24.75" customHeight="1" x14ac:dyDescent="0.3"/>
    <row r="30" spans="1:17" ht="24.75" customHeight="1" x14ac:dyDescent="0.3"/>
    <row r="31" spans="1:17" ht="24.75" customHeight="1" x14ac:dyDescent="0.3"/>
    <row r="32" spans="1:17" ht="24.75" customHeight="1" x14ac:dyDescent="0.3">
      <c r="A32" s="1"/>
      <c r="B32" s="1"/>
      <c r="C32" s="1"/>
      <c r="D32" s="1"/>
      <c r="E32" s="1"/>
      <c r="F32" s="1"/>
      <c r="G32" s="1"/>
      <c r="H32" s="1"/>
      <c r="I32" s="1"/>
      <c r="J32" s="1"/>
      <c r="K32" s="1"/>
      <c r="L32" s="1"/>
      <c r="M32" s="1"/>
      <c r="N32" s="1"/>
      <c r="O32" s="1"/>
      <c r="P32" s="1"/>
      <c r="Q32" s="1"/>
    </row>
    <row r="33" spans="1:17" ht="24.75" customHeight="1" x14ac:dyDescent="0.3">
      <c r="A33" s="1"/>
      <c r="B33" s="1"/>
      <c r="C33" s="1"/>
      <c r="D33" s="1"/>
      <c r="E33" s="1"/>
      <c r="F33" s="1"/>
      <c r="G33" s="1"/>
      <c r="H33" s="1"/>
      <c r="I33" s="1"/>
      <c r="J33" s="1"/>
      <c r="K33" s="1"/>
      <c r="L33" s="1"/>
      <c r="M33" s="1"/>
      <c r="N33" s="1"/>
      <c r="O33" s="1"/>
      <c r="P33" s="1"/>
      <c r="Q33" s="1"/>
    </row>
    <row r="34" spans="1:17" ht="24.75" customHeight="1" x14ac:dyDescent="0.3">
      <c r="A34" s="1"/>
      <c r="B34" s="1"/>
      <c r="C34" s="1"/>
      <c r="D34" s="1"/>
      <c r="E34" s="1"/>
      <c r="F34" s="1"/>
      <c r="G34" s="1"/>
      <c r="H34" s="1"/>
      <c r="I34" s="1"/>
      <c r="J34" s="1"/>
      <c r="K34" s="1"/>
      <c r="L34" s="1"/>
      <c r="M34" s="1"/>
      <c r="N34" s="1"/>
      <c r="O34" s="1"/>
      <c r="P34" s="1"/>
      <c r="Q34" s="1"/>
    </row>
    <row r="35" spans="1:17" ht="24.75" customHeight="1" x14ac:dyDescent="0.3">
      <c r="A35" s="1"/>
      <c r="B35" s="1"/>
      <c r="C35" s="1"/>
      <c r="D35" s="1"/>
      <c r="E35" s="1"/>
      <c r="F35" s="1"/>
      <c r="G35" s="1"/>
      <c r="H35" s="1"/>
      <c r="I35" s="1"/>
      <c r="J35" s="1"/>
      <c r="K35" s="1"/>
      <c r="L35" s="1"/>
      <c r="M35" s="1"/>
      <c r="N35" s="1"/>
      <c r="O35" s="1"/>
      <c r="P35" s="1"/>
      <c r="Q35" s="1"/>
    </row>
    <row r="36" spans="1:17" ht="24.75" customHeight="1" x14ac:dyDescent="0.3">
      <c r="A36" s="1"/>
      <c r="B36" s="1"/>
      <c r="C36" s="1"/>
      <c r="D36" s="1"/>
      <c r="E36" s="1"/>
      <c r="F36" s="1"/>
      <c r="G36" s="1"/>
      <c r="H36" s="1"/>
      <c r="I36" s="1"/>
      <c r="J36" s="1"/>
      <c r="K36" s="1"/>
      <c r="L36" s="1"/>
      <c r="M36" s="1"/>
      <c r="N36" s="1"/>
      <c r="O36" s="1"/>
      <c r="P36" s="1"/>
      <c r="Q36" s="1"/>
    </row>
    <row r="37" spans="1:17" ht="24.75" customHeight="1" x14ac:dyDescent="0.3">
      <c r="A37" s="1"/>
      <c r="B37" s="1"/>
      <c r="C37" s="1"/>
      <c r="D37" s="1"/>
      <c r="E37" s="1"/>
      <c r="F37" s="1"/>
      <c r="G37" s="1"/>
      <c r="H37" s="1"/>
      <c r="I37" s="1"/>
      <c r="J37" s="1"/>
      <c r="K37" s="1"/>
      <c r="L37" s="1"/>
      <c r="M37" s="1"/>
      <c r="N37" s="1"/>
      <c r="O37" s="1"/>
      <c r="P37" s="1"/>
      <c r="Q37" s="1"/>
    </row>
    <row r="38" spans="1:17" ht="24.75" customHeight="1" x14ac:dyDescent="0.3">
      <c r="A38" s="1"/>
      <c r="B38" s="1"/>
      <c r="C38" s="1"/>
      <c r="D38" s="1"/>
      <c r="E38" s="1"/>
      <c r="F38" s="1"/>
      <c r="G38" s="1"/>
      <c r="H38" s="1"/>
      <c r="I38" s="1"/>
      <c r="J38" s="1"/>
      <c r="K38" s="1"/>
      <c r="L38" s="1"/>
      <c r="M38" s="1"/>
      <c r="N38" s="1"/>
      <c r="O38" s="1"/>
      <c r="P38" s="1"/>
      <c r="Q38" s="1"/>
    </row>
    <row r="39" spans="1:17" ht="24.75" customHeight="1" x14ac:dyDescent="0.3">
      <c r="A39" s="1"/>
      <c r="B39" s="1"/>
      <c r="C39" s="1"/>
      <c r="D39" s="1"/>
      <c r="E39" s="1"/>
      <c r="F39" s="1"/>
      <c r="G39" s="1"/>
      <c r="H39" s="1"/>
      <c r="I39" s="1"/>
      <c r="J39" s="1"/>
      <c r="K39" s="1"/>
      <c r="L39" s="1"/>
      <c r="M39" s="1"/>
      <c r="N39" s="1"/>
      <c r="O39" s="1"/>
      <c r="P39" s="1"/>
      <c r="Q39" s="1"/>
    </row>
    <row r="40" spans="1:17" ht="24.75" customHeight="1" x14ac:dyDescent="0.3">
      <c r="A40" s="1"/>
      <c r="B40" s="1"/>
      <c r="C40" s="1"/>
      <c r="D40" s="1"/>
      <c r="E40" s="1"/>
      <c r="F40" s="1"/>
      <c r="G40" s="1"/>
      <c r="H40" s="1"/>
      <c r="I40" s="1"/>
      <c r="J40" s="1"/>
      <c r="K40" s="1"/>
      <c r="L40" s="1"/>
      <c r="M40" s="1"/>
      <c r="N40" s="1"/>
      <c r="O40" s="1"/>
      <c r="P40" s="1"/>
      <c r="Q40" s="1"/>
    </row>
    <row r="41" spans="1:17" ht="24.75" customHeight="1" x14ac:dyDescent="0.3">
      <c r="A41" s="1"/>
      <c r="B41" s="1"/>
      <c r="C41" s="1"/>
      <c r="D41" s="1"/>
      <c r="E41" s="1"/>
      <c r="F41" s="1"/>
      <c r="G41" s="1"/>
      <c r="H41" s="1"/>
      <c r="I41" s="1"/>
      <c r="J41" s="1"/>
      <c r="K41" s="1"/>
      <c r="L41" s="1"/>
      <c r="M41" s="1"/>
      <c r="N41" s="1"/>
      <c r="O41" s="1"/>
      <c r="Q41" s="1"/>
    </row>
    <row r="42" spans="1:17" ht="24.75" customHeight="1" x14ac:dyDescent="0.3">
      <c r="A42" s="1"/>
      <c r="B42" s="1"/>
      <c r="C42" s="1"/>
      <c r="D42" s="1"/>
      <c r="E42" s="1"/>
      <c r="F42" s="1"/>
      <c r="G42" s="1"/>
      <c r="H42" s="1"/>
      <c r="I42" s="1"/>
      <c r="J42" s="1"/>
      <c r="K42" s="1"/>
      <c r="L42" s="1"/>
      <c r="M42" s="1"/>
      <c r="N42" s="1"/>
      <c r="O42" s="1"/>
      <c r="P42" s="1"/>
      <c r="Q42" s="1"/>
    </row>
    <row r="43" spans="1:17" ht="24.75" customHeight="1" x14ac:dyDescent="0.3">
      <c r="A43" s="1"/>
      <c r="B43" s="1"/>
      <c r="C43" s="1"/>
      <c r="D43" s="1"/>
      <c r="E43" s="1"/>
      <c r="F43" s="1"/>
      <c r="G43" s="1"/>
      <c r="H43" s="1"/>
      <c r="I43" s="1"/>
      <c r="J43" s="1"/>
      <c r="K43" s="1"/>
      <c r="L43" s="1"/>
      <c r="M43" s="1"/>
      <c r="N43" s="1"/>
      <c r="O43" s="1"/>
      <c r="P43" s="1"/>
      <c r="Q43" s="1"/>
    </row>
    <row r="44" spans="1:17" ht="24.75" customHeight="1" x14ac:dyDescent="0.3">
      <c r="A44" s="1"/>
      <c r="B44" s="1"/>
      <c r="C44" s="1"/>
      <c r="D44" s="1"/>
      <c r="E44" s="1"/>
      <c r="F44" s="1"/>
      <c r="G44" s="1"/>
      <c r="H44" s="1"/>
      <c r="I44" s="1"/>
      <c r="J44" s="1"/>
      <c r="K44" s="1"/>
      <c r="L44" s="1"/>
      <c r="M44" s="1"/>
      <c r="N44" s="1"/>
      <c r="O44" s="1"/>
      <c r="P44" s="1"/>
      <c r="Q44" s="1"/>
    </row>
    <row r="45" spans="1:17" ht="24.75" customHeight="1" x14ac:dyDescent="0.3">
      <c r="A45" s="1"/>
      <c r="B45" s="1"/>
      <c r="C45" s="1"/>
      <c r="D45" s="1"/>
      <c r="E45" s="1"/>
      <c r="F45" s="1"/>
      <c r="G45" s="1"/>
      <c r="H45" s="1"/>
      <c r="I45" s="1"/>
      <c r="J45" s="1"/>
      <c r="K45" s="1"/>
      <c r="L45" s="1"/>
      <c r="M45" s="1"/>
      <c r="N45" s="1"/>
      <c r="O45" s="1"/>
      <c r="P45" s="1"/>
      <c r="Q45" s="1"/>
    </row>
    <row r="46" spans="1:17" ht="24.75" customHeight="1" x14ac:dyDescent="0.3">
      <c r="A46" s="1"/>
      <c r="B46" s="1"/>
      <c r="C46" s="1"/>
      <c r="D46" s="1"/>
      <c r="E46" s="1"/>
      <c r="F46" s="1"/>
      <c r="G46" s="1"/>
      <c r="H46" s="1"/>
      <c r="I46" s="1"/>
      <c r="J46" s="1"/>
      <c r="K46" s="1"/>
      <c r="L46" s="1"/>
      <c r="M46" s="1"/>
      <c r="N46" s="1"/>
      <c r="O46" s="1"/>
      <c r="P46" s="1"/>
      <c r="Q46" s="1"/>
    </row>
    <row r="47" spans="1:17" ht="24.75" customHeight="1" x14ac:dyDescent="0.3"/>
    <row r="48" spans="1:17" ht="24.75" customHeight="1" x14ac:dyDescent="0.3"/>
    <row r="49" ht="24.75" customHeight="1" x14ac:dyDescent="0.3"/>
    <row r="50" ht="24.75" customHeight="1" x14ac:dyDescent="0.3"/>
    <row r="51" ht="24.75" customHeight="1" x14ac:dyDescent="0.3"/>
    <row r="52" ht="24.75" customHeight="1" x14ac:dyDescent="0.3"/>
  </sheetData>
  <printOptions horizontalCentered="1" verticalCentered="1"/>
  <pageMargins left="0" right="0" top="0" bottom="0" header="0" footer="0"/>
  <pageSetup paperSize="9" orientation="landscape" r:id="rId1"/>
  <headerFooter scaleWithDoc="0" alignWithMargins="0">
    <oddFooter>&amp;C&amp;1#&amp;"Calibri"&amp;10&amp;K000000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8" tint="9.9978637043366805E-2"/>
    <pageSetUpPr autoPageBreaks="0" fitToPage="1"/>
  </sheetPr>
  <dimension ref="A3:W180"/>
  <sheetViews>
    <sheetView showGridLines="0" tabSelected="1" view="pageBreakPreview" zoomScaleNormal="85" zoomScaleSheetLayoutView="100" workbookViewId="0">
      <selection activeCell="O30" sqref="O30"/>
    </sheetView>
  </sheetViews>
  <sheetFormatPr defaultColWidth="11.4140625" defaultRowHeight="14.5" x14ac:dyDescent="0.35"/>
  <cols>
    <col min="1" max="1" width="54.1640625" style="2" customWidth="1"/>
    <col min="2" max="4" width="11.4140625" style="3" customWidth="1"/>
    <col min="5" max="5" width="4.4140625" style="34" customWidth="1"/>
    <col min="6" max="6" width="1.1640625" style="3" customWidth="1"/>
    <col min="7" max="9" width="11.4140625" style="3"/>
    <col min="10" max="10" width="4.4140625" style="34" customWidth="1"/>
    <col min="11" max="11" width="1.1640625" style="3" customWidth="1"/>
    <col min="12" max="12" width="11.4140625" style="3"/>
    <col min="13" max="14" width="11.4140625" style="35"/>
    <col min="15" max="15" width="4.4140625" style="36" customWidth="1"/>
    <col min="16" max="16" width="1.1640625" style="3" customWidth="1"/>
    <col min="17" max="17" width="11.4140625" style="106" customWidth="1"/>
    <col min="18" max="18" width="11.4140625" style="107" customWidth="1"/>
    <col min="19" max="19" width="11.4140625" style="107"/>
    <col min="20" max="20" width="4.58203125" style="107" customWidth="1"/>
    <col min="21" max="21" width="1.75" style="81" customWidth="1"/>
    <col min="22" max="16384" width="11.4140625" style="81"/>
  </cols>
  <sheetData>
    <row r="3" spans="1:23" s="8" customFormat="1" ht="20.25" customHeight="1" thickBot="1" x14ac:dyDescent="0.4">
      <c r="A3" s="98"/>
      <c r="B3" s="99"/>
      <c r="C3" s="99"/>
      <c r="D3" s="99"/>
      <c r="E3" s="99"/>
      <c r="F3" s="99"/>
      <c r="G3" s="99"/>
      <c r="H3" s="99"/>
      <c r="I3" s="33"/>
      <c r="J3" s="37"/>
      <c r="K3" s="38"/>
      <c r="L3" s="39"/>
      <c r="M3" s="40"/>
      <c r="O3" s="41"/>
      <c r="P3" s="38"/>
      <c r="Q3" s="102"/>
      <c r="R3" s="102"/>
      <c r="S3" s="102"/>
      <c r="T3" s="102"/>
    </row>
    <row r="4" spans="1:23" s="8" customFormat="1" ht="24" customHeight="1" thickTop="1" thickBot="1" x14ac:dyDescent="0.5">
      <c r="A4" s="4" t="s">
        <v>24</v>
      </c>
      <c r="B4" s="5"/>
      <c r="C4" s="5"/>
      <c r="D4" s="5"/>
      <c r="E4" s="42"/>
      <c r="F4" s="43"/>
      <c r="G4" s="44"/>
      <c r="H4" s="5"/>
      <c r="I4" s="5"/>
      <c r="J4" s="42"/>
      <c r="K4" s="43"/>
      <c r="L4" s="44"/>
      <c r="M4" s="40"/>
      <c r="N4" s="40"/>
      <c r="O4" s="41"/>
      <c r="P4" s="43"/>
      <c r="Q4" s="102"/>
      <c r="R4" s="102"/>
      <c r="S4" s="102"/>
      <c r="T4" s="102"/>
    </row>
    <row r="5" spans="1:23" s="8" customFormat="1" ht="14.25" customHeight="1" thickTop="1" thickBot="1" x14ac:dyDescent="0.5">
      <c r="B5" s="7"/>
      <c r="C5" s="7"/>
      <c r="E5" s="45"/>
      <c r="F5" s="43"/>
      <c r="G5" s="7"/>
      <c r="H5" s="46"/>
      <c r="I5" s="46"/>
      <c r="J5" s="47"/>
      <c r="K5" s="48"/>
      <c r="L5" s="49"/>
      <c r="M5" s="40"/>
      <c r="N5" s="40"/>
      <c r="O5" s="41"/>
      <c r="P5" s="48"/>
      <c r="Q5" s="102"/>
      <c r="R5" s="102"/>
      <c r="S5" s="102"/>
      <c r="T5" s="102"/>
    </row>
    <row r="6" spans="1:23" s="8" customFormat="1" ht="14.25" customHeight="1" thickTop="1" x14ac:dyDescent="0.45">
      <c r="A6" s="6"/>
      <c r="B6" s="7"/>
      <c r="C6" s="7"/>
      <c r="D6" s="7"/>
      <c r="E6" s="45"/>
      <c r="F6" s="43"/>
      <c r="G6" s="7"/>
      <c r="H6" s="49"/>
      <c r="I6" s="49"/>
      <c r="J6" s="45"/>
      <c r="K6" s="43"/>
      <c r="L6" s="49"/>
      <c r="M6" s="40"/>
      <c r="N6" s="40"/>
      <c r="O6" s="41"/>
      <c r="P6" s="43"/>
      <c r="Q6" s="102"/>
      <c r="R6" s="102"/>
      <c r="S6" s="102"/>
      <c r="T6" s="102"/>
    </row>
    <row r="7" spans="1:23" s="82" customFormat="1" ht="18.75" customHeight="1" x14ac:dyDescent="0.35">
      <c r="A7" s="93" t="s">
        <v>31</v>
      </c>
      <c r="B7" s="100" t="s">
        <v>28</v>
      </c>
      <c r="C7" s="100"/>
      <c r="D7" s="100"/>
      <c r="E7" s="100"/>
      <c r="F7" s="50"/>
      <c r="G7" s="100" t="s">
        <v>29</v>
      </c>
      <c r="H7" s="100"/>
      <c r="I7" s="100"/>
      <c r="J7" s="101"/>
      <c r="K7" s="50"/>
      <c r="L7" s="100" t="s">
        <v>30</v>
      </c>
      <c r="M7" s="100"/>
      <c r="N7" s="100"/>
      <c r="O7" s="101"/>
      <c r="P7" s="50"/>
      <c r="Q7" s="103"/>
      <c r="R7" s="103"/>
      <c r="S7" s="103"/>
      <c r="T7" s="103"/>
    </row>
    <row r="8" spans="1:23" s="83" customFormat="1" ht="24" customHeight="1" x14ac:dyDescent="0.3">
      <c r="A8" s="9" t="s">
        <v>5</v>
      </c>
      <c r="B8" s="51" t="s">
        <v>20</v>
      </c>
      <c r="C8" s="52" t="s">
        <v>18</v>
      </c>
      <c r="D8" s="52" t="s">
        <v>19</v>
      </c>
      <c r="E8" s="53" t="s">
        <v>4</v>
      </c>
      <c r="F8" s="11"/>
      <c r="G8" s="54" t="s">
        <v>20</v>
      </c>
      <c r="H8" s="52" t="s">
        <v>18</v>
      </c>
      <c r="I8" s="52" t="s">
        <v>19</v>
      </c>
      <c r="J8" s="53" t="s">
        <v>4</v>
      </c>
      <c r="K8" s="11"/>
      <c r="L8" s="54" t="s">
        <v>20</v>
      </c>
      <c r="M8" s="52" t="s">
        <v>18</v>
      </c>
      <c r="N8" s="52" t="s">
        <v>19</v>
      </c>
      <c r="O8" s="53" t="s">
        <v>4</v>
      </c>
      <c r="P8" s="11"/>
      <c r="Q8" s="108"/>
      <c r="R8" s="109"/>
      <c r="S8" s="109"/>
      <c r="T8" s="110"/>
      <c r="U8" s="111"/>
      <c r="V8" s="111"/>
      <c r="W8" s="111"/>
    </row>
    <row r="9" spans="1:23" s="79" customFormat="1" ht="18" customHeight="1" x14ac:dyDescent="0.3">
      <c r="A9" s="12" t="s">
        <v>21</v>
      </c>
      <c r="B9" s="10">
        <f>AVERAGE([72]CIC:Kepler!B7)</f>
        <v>2599.4073253624415</v>
      </c>
      <c r="C9" s="10">
        <f>MIN([72]CIC:Kepler!B7)</f>
        <v>2587.8168203450673</v>
      </c>
      <c r="D9" s="10">
        <f>MAX([72]CIC:Kepler!B7)</f>
        <v>2622.76</v>
      </c>
      <c r="E9" s="13">
        <f>COUNT([72]CIC:Kepler!B7)</f>
        <v>12</v>
      </c>
      <c r="F9" s="55"/>
      <c r="G9" s="10">
        <f>AVERAGE([72]CIC:Kepler!C7)</f>
        <v>2794.8625975987165</v>
      </c>
      <c r="H9" s="10">
        <f>MIN([72]CIC:Kepler!C7)</f>
        <v>2695.1709717191861</v>
      </c>
      <c r="I9" s="10">
        <f>MAX([72]CIC:Kepler!C7)</f>
        <v>2873.8</v>
      </c>
      <c r="J9" s="13">
        <f>COUNT([72]CIC:Kepler!C7)</f>
        <v>12</v>
      </c>
      <c r="K9" s="56"/>
      <c r="L9" s="10">
        <f>AVERAGE([72]CIC:Kepler!D7)</f>
        <v>2934.6713544040235</v>
      </c>
      <c r="M9" s="10">
        <f>MIN([72]CIC:Kepler!D7)</f>
        <v>2793.7550274563259</v>
      </c>
      <c r="N9" s="10">
        <f>MAX([72]CIC:Kepler!D7)</f>
        <v>3060.4</v>
      </c>
      <c r="O9" s="13">
        <f>COUNT([72]CIC:Kepler!D7)</f>
        <v>12</v>
      </c>
      <c r="P9" s="56"/>
      <c r="Q9" s="112"/>
      <c r="R9" s="112"/>
      <c r="S9" s="112"/>
      <c r="T9" s="113"/>
      <c r="U9" s="114"/>
      <c r="V9" s="114"/>
      <c r="W9" s="114"/>
    </row>
    <row r="10" spans="1:23" s="79" customFormat="1" ht="18" customHeight="1" x14ac:dyDescent="0.3">
      <c r="A10" s="14" t="s">
        <v>22</v>
      </c>
      <c r="B10" s="10">
        <f>AVERAGE([72]CIC:Kepler!B8)</f>
        <v>272.4895477364401</v>
      </c>
      <c r="C10" s="10">
        <f>MIN([72]CIC:Kepler!B8)</f>
        <v>206.0711474717462</v>
      </c>
      <c r="D10" s="10">
        <f>MAX([72]CIC:Kepler!B8)</f>
        <v>295</v>
      </c>
      <c r="E10" s="13">
        <f>COUNT([72]CIC:Kepler!B8)</f>
        <v>12</v>
      </c>
      <c r="F10" s="55"/>
      <c r="G10" s="10">
        <f>AVERAGE([72]CIC:Kepler!C8)</f>
        <v>225.35222944509209</v>
      </c>
      <c r="H10" s="10">
        <f>MIN([72]CIC:Kepler!C8)</f>
        <v>203.2</v>
      </c>
      <c r="I10" s="10">
        <f>MAX([72]CIC:Kepler!C8)</f>
        <v>250</v>
      </c>
      <c r="J10" s="13">
        <f>COUNT([72]CIC:Kepler!C8)</f>
        <v>12</v>
      </c>
      <c r="K10" s="56"/>
      <c r="L10" s="10">
        <f>AVERAGE([72]CIC:Kepler!D8)</f>
        <v>228.27150797032448</v>
      </c>
      <c r="M10" s="10">
        <f>MIN([72]CIC:Kepler!D8)</f>
        <v>180</v>
      </c>
      <c r="N10" s="10">
        <f>MAX([72]CIC:Kepler!D8)</f>
        <v>260</v>
      </c>
      <c r="O10" s="13">
        <f>COUNT([72]CIC:Kepler!D8)</f>
        <v>12</v>
      </c>
      <c r="P10" s="56"/>
      <c r="Q10" s="112"/>
      <c r="R10" s="112"/>
      <c r="S10" s="112"/>
      <c r="T10" s="113"/>
      <c r="U10" s="114"/>
      <c r="V10" s="114"/>
      <c r="W10" s="114"/>
    </row>
    <row r="11" spans="1:23" s="79" customFormat="1" ht="18" customHeight="1" thickBot="1" x14ac:dyDescent="0.35">
      <c r="A11" s="15" t="s">
        <v>23</v>
      </c>
      <c r="B11" s="16">
        <f>AVERAGE([72]CIC:Kepler!B9)</f>
        <v>227.91850121989773</v>
      </c>
      <c r="C11" s="16">
        <f>MIN([72]CIC:Kepler!B9)</f>
        <v>221</v>
      </c>
      <c r="D11" s="16">
        <f>MAX([72]CIC:Kepler!B9)</f>
        <v>243.06423744327299</v>
      </c>
      <c r="E11" s="13">
        <f>COUNT([72]CIC:Kepler!B9)</f>
        <v>12</v>
      </c>
      <c r="F11" s="55"/>
      <c r="G11" s="16">
        <f>AVERAGE([72]CIC:Kepler!C9)</f>
        <v>192.11483883147415</v>
      </c>
      <c r="H11" s="16">
        <f>MIN([72]CIC:Kepler!C9)</f>
        <v>160</v>
      </c>
      <c r="I11" s="16">
        <f>MAX([72]CIC:Kepler!C9)</f>
        <v>232.19410709821767</v>
      </c>
      <c r="J11" s="13">
        <f>COUNT([72]CIC:Kepler!C9)</f>
        <v>12</v>
      </c>
      <c r="K11" s="56"/>
      <c r="L11" s="16">
        <f>AVERAGE([72]CIC:Kepler!D9)</f>
        <v>191.52381349816656</v>
      </c>
      <c r="M11" s="16">
        <f>MIN([72]CIC:Kepler!D9)</f>
        <v>130</v>
      </c>
      <c r="N11" s="16">
        <f>MAX([72]CIC:Kepler!D9)</f>
        <v>233.23320000000001</v>
      </c>
      <c r="O11" s="13">
        <f>COUNT([72]CIC:Kepler!D9)</f>
        <v>12</v>
      </c>
      <c r="P11" s="56"/>
      <c r="Q11" s="112"/>
      <c r="R11" s="112"/>
      <c r="S11" s="112"/>
      <c r="T11" s="113"/>
      <c r="U11" s="114"/>
      <c r="V11" s="114"/>
      <c r="W11" s="114"/>
    </row>
    <row r="12" spans="1:23" s="84" customFormat="1" ht="18" customHeight="1" thickBot="1" x14ac:dyDescent="0.35">
      <c r="A12" s="96" t="s">
        <v>11</v>
      </c>
      <c r="B12" s="18">
        <f>AVERAGE([72]CIC:Kepler!B10)</f>
        <v>3100.2904823653566</v>
      </c>
      <c r="C12" s="18">
        <f>MIN([72]CIC:Kepler!B10)</f>
        <v>3015.6379678168137</v>
      </c>
      <c r="D12" s="18">
        <f>MAX([72]CIC:Kepler!B10)</f>
        <v>3138.6117223001884</v>
      </c>
      <c r="E12" s="13">
        <f>COUNT([72]CIC:Kepler!B10)</f>
        <v>13</v>
      </c>
      <c r="F12" s="57"/>
      <c r="G12" s="18">
        <f>AVERAGE([72]CIC:Kepler!C10)</f>
        <v>3217.2366145529522</v>
      </c>
      <c r="H12" s="18">
        <f>MIN([72]CIC:Kepler!C10)</f>
        <v>3102.678541942576</v>
      </c>
      <c r="I12" s="18">
        <f>MAX([72]CIC:Kepler!C10)</f>
        <v>3287.1822936520089</v>
      </c>
      <c r="J12" s="13">
        <f>COUNT([72]CIC:Kepler!C10)</f>
        <v>13</v>
      </c>
      <c r="K12" s="58"/>
      <c r="L12" s="18">
        <f>AVERAGE([72]CIC:Kepler!D10)</f>
        <v>3360.5020516073864</v>
      </c>
      <c r="M12" s="18">
        <f>MIN([72]CIC:Kepler!D10)</f>
        <v>3156.5679464110199</v>
      </c>
      <c r="N12" s="18">
        <f>MAX([72]CIC:Kepler!D10)</f>
        <v>3449</v>
      </c>
      <c r="O12" s="13">
        <f>COUNT([72]CIC:Kepler!D10)</f>
        <v>13</v>
      </c>
      <c r="P12" s="58"/>
      <c r="Q12" s="115"/>
      <c r="R12" s="115"/>
      <c r="S12" s="115"/>
      <c r="T12" s="113"/>
      <c r="U12" s="116"/>
      <c r="V12" s="116"/>
      <c r="W12" s="116"/>
    </row>
    <row r="13" spans="1:23" s="84" customFormat="1" ht="18" customHeight="1" x14ac:dyDescent="0.3">
      <c r="A13" s="19" t="s">
        <v>0</v>
      </c>
      <c r="B13" s="10">
        <f>AVERAGE([72]CIC:Kepler!B11)</f>
        <v>-906.2197182255519</v>
      </c>
      <c r="C13" s="10">
        <f>MIN([72]CIC:Kepler!B11)</f>
        <v>-914.5925505342334</v>
      </c>
      <c r="D13" s="10">
        <f>MAX([72]CIC:Kepler!B11)</f>
        <v>-895.7</v>
      </c>
      <c r="E13" s="13">
        <f>COUNT([72]CIC:Kepler!B11)</f>
        <v>9</v>
      </c>
      <c r="F13" s="55"/>
      <c r="G13" s="10">
        <f>AVERAGE([72]CIC:Kepler!C11)</f>
        <v>-917.69772056126374</v>
      </c>
      <c r="H13" s="10">
        <f>MIN([72]CIC:Kepler!C11)</f>
        <v>-939.46947170648286</v>
      </c>
      <c r="I13" s="10">
        <f>MAX([72]CIC:Kepler!C11)</f>
        <v>-899.77677716334699</v>
      </c>
      <c r="J13" s="13">
        <f>COUNT([72]CIC:Kepler!C11)</f>
        <v>11</v>
      </c>
      <c r="K13" s="56"/>
      <c r="L13" s="10">
        <f>AVERAGE([72]CIC:Kepler!D11)</f>
        <v>-940.2629085961679</v>
      </c>
      <c r="M13" s="10">
        <f>MIN([72]CIC:Kepler!D11)</f>
        <v>-970.8</v>
      </c>
      <c r="N13" s="10">
        <f>MAX([72]CIC:Kepler!D11)</f>
        <v>-915</v>
      </c>
      <c r="O13" s="13">
        <f>COUNT([72]CIC:Kepler!D11)</f>
        <v>11</v>
      </c>
      <c r="P13" s="56"/>
      <c r="Q13" s="112"/>
      <c r="R13" s="112"/>
      <c r="S13" s="112"/>
      <c r="T13" s="113"/>
      <c r="U13" s="116"/>
      <c r="V13" s="116"/>
      <c r="W13" s="116"/>
    </row>
    <row r="14" spans="1:23" s="84" customFormat="1" ht="18" customHeight="1" thickBot="1" x14ac:dyDescent="0.35">
      <c r="A14" s="14" t="s">
        <v>1</v>
      </c>
      <c r="B14" s="10">
        <f>AVERAGE([72]CIC:Kepler!B12)</f>
        <v>-898.83197109479863</v>
      </c>
      <c r="C14" s="10">
        <f>MIN([72]CIC:Kepler!B12)</f>
        <v>-911.95297421999999</v>
      </c>
      <c r="D14" s="10">
        <f>MAX([72]CIC:Kepler!B12)</f>
        <v>-884.90443770160005</v>
      </c>
      <c r="E14" s="13">
        <f>COUNT([72]CIC:Kepler!B12)</f>
        <v>9</v>
      </c>
      <c r="F14" s="55"/>
      <c r="G14" s="10">
        <f>AVERAGE([72]CIC:Kepler!C12)</f>
        <v>-913.13728362659504</v>
      </c>
      <c r="H14" s="10">
        <f>MIN([72]CIC:Kepler!C12)</f>
        <v>-945.13429089450517</v>
      </c>
      <c r="I14" s="10">
        <f>MAX([72]CIC:Kepler!C12)</f>
        <v>-868.74999174392144</v>
      </c>
      <c r="J14" s="13">
        <f>COUNT([72]CIC:Kepler!C12)</f>
        <v>11</v>
      </c>
      <c r="K14" s="56"/>
      <c r="L14" s="10">
        <f>AVERAGE([72]CIC:Kepler!D12)</f>
        <v>-936.48029327829363</v>
      </c>
      <c r="M14" s="10">
        <f>MIN([72]CIC:Kepler!D12)</f>
        <v>-993.45747827286539</v>
      </c>
      <c r="N14" s="10">
        <f>MAX([72]CIC:Kepler!D12)</f>
        <v>-883.83902499508565</v>
      </c>
      <c r="O14" s="13">
        <f>COUNT([72]CIC:Kepler!D12)</f>
        <v>11</v>
      </c>
      <c r="P14" s="56"/>
      <c r="Q14" s="112"/>
      <c r="R14" s="112"/>
      <c r="S14" s="112"/>
      <c r="T14" s="113"/>
      <c r="U14" s="116"/>
      <c r="V14" s="116"/>
      <c r="W14" s="116"/>
    </row>
    <row r="15" spans="1:23" s="79" customFormat="1" ht="18" customHeight="1" thickBot="1" x14ac:dyDescent="0.35">
      <c r="A15" s="17" t="s">
        <v>12</v>
      </c>
      <c r="B15" s="18">
        <f>AVERAGE([72]CIC:Kepler!B13)</f>
        <v>-1806.3065397703804</v>
      </c>
      <c r="C15" s="18">
        <f>MIN([72]CIC:Kepler!B13)</f>
        <v>-1831.0599999999997</v>
      </c>
      <c r="D15" s="18">
        <f>MAX([72]CIC:Kepler!B13)</f>
        <v>-1782.02</v>
      </c>
      <c r="E15" s="13">
        <f>COUNT([72]CIC:Kepler!B13)</f>
        <v>13</v>
      </c>
      <c r="F15" s="57"/>
      <c r="G15" s="18">
        <f>AVERAGE([72]CIC:Kepler!C13)</f>
        <v>-1836.7316959226082</v>
      </c>
      <c r="H15" s="18">
        <f>MIN([72]CIC:Kepler!C13)</f>
        <v>-1867.6811999999998</v>
      </c>
      <c r="I15" s="18">
        <f>MAX([72]CIC:Kepler!C13)</f>
        <v>-1768.5267689072684</v>
      </c>
      <c r="J15" s="13">
        <f>COUNT([72]CIC:Kepler!C13)</f>
        <v>13</v>
      </c>
      <c r="K15" s="58"/>
      <c r="L15" s="18">
        <f>AVERAGE([72]CIC:Kepler!D13)</f>
        <v>-1882.0786083311871</v>
      </c>
      <c r="M15" s="18">
        <f>MIN([72]CIC:Kepler!D13)</f>
        <v>-1916.3260916970439</v>
      </c>
      <c r="N15" s="18">
        <f>MAX([72]CIC:Kepler!D13)</f>
        <v>-1799.2437294542815</v>
      </c>
      <c r="O15" s="13">
        <f>COUNT([72]CIC:Kepler!D13)</f>
        <v>13</v>
      </c>
      <c r="P15" s="58"/>
      <c r="Q15" s="115"/>
      <c r="R15" s="115"/>
      <c r="S15" s="115"/>
      <c r="T15" s="113"/>
      <c r="U15" s="114"/>
      <c r="V15" s="114"/>
      <c r="W15" s="114"/>
    </row>
    <row r="16" spans="1:23" s="79" customFormat="1" ht="18" customHeight="1" thickBot="1" x14ac:dyDescent="0.35">
      <c r="A16" s="20" t="s">
        <v>13</v>
      </c>
      <c r="B16" s="18">
        <f>AVERAGE([72]CIC:Kepler!B14)</f>
        <v>1293.8782960921972</v>
      </c>
      <c r="C16" s="18">
        <f>MIN([72]CIC:Kepler!B14)</f>
        <v>1232.9343261612298</v>
      </c>
      <c r="D16" s="18">
        <f>MAX([72]CIC:Kepler!B14)</f>
        <v>1323.5041392982416</v>
      </c>
      <c r="E16" s="13">
        <f>COUNT([72]CIC:Kepler!B14)</f>
        <v>13</v>
      </c>
      <c r="F16" s="55"/>
      <c r="G16" s="18">
        <f>AVERAGE([72]CIC:Kepler!C14)</f>
        <v>1380.4671103921157</v>
      </c>
      <c r="H16" s="18">
        <f>MIN([72]CIC:Kepler!C14)</f>
        <v>1334.1517730353075</v>
      </c>
      <c r="I16" s="18">
        <f>MAX([72]CIC:Kepler!C14)</f>
        <v>1427.5735210858029</v>
      </c>
      <c r="J16" s="13">
        <f>COUNT([72]CIC:Kepler!C14)</f>
        <v>13</v>
      </c>
      <c r="K16" s="59"/>
      <c r="L16" s="18">
        <f>AVERAGE([72]CIC:Kepler!D14)</f>
        <v>1478.4666555919289</v>
      </c>
      <c r="M16" s="18">
        <f>MIN([72]CIC:Kepler!D14)</f>
        <v>1357.3242169567384</v>
      </c>
      <c r="N16" s="18">
        <f>MAX([72]CIC:Kepler!D14)</f>
        <v>1548</v>
      </c>
      <c r="O16" s="13">
        <f>COUNT([72]CIC:Kepler!D14)</f>
        <v>13</v>
      </c>
      <c r="P16" s="59"/>
      <c r="Q16" s="115"/>
      <c r="R16" s="115"/>
      <c r="S16" s="115"/>
      <c r="T16" s="113"/>
      <c r="U16" s="114"/>
      <c r="V16" s="114"/>
      <c r="W16" s="114"/>
    </row>
    <row r="17" spans="1:23" s="79" customFormat="1" ht="16.5" customHeight="1" thickBot="1" x14ac:dyDescent="0.35">
      <c r="A17" s="14" t="s">
        <v>6</v>
      </c>
      <c r="B17" s="21">
        <f>AVERAGE([72]CIC:Kepler!B15)</f>
        <v>0.30236651923603208</v>
      </c>
      <c r="C17" s="21">
        <f>MIN([72]CIC:Kepler!B15)</f>
        <v>0.29609365096824725</v>
      </c>
      <c r="D17" s="21">
        <f>MAX([72]CIC:Kepler!B15)</f>
        <v>0.32041537472442932</v>
      </c>
      <c r="E17" s="13">
        <f>COUNT([72]CIC:Kepler!B15)</f>
        <v>12</v>
      </c>
      <c r="F17" s="57"/>
      <c r="G17" s="21">
        <f>AVERAGE([72]CIC:Kepler!C15)</f>
        <v>0.29859935038401125</v>
      </c>
      <c r="H17" s="21">
        <f>MIN([72]CIC:Kepler!C15)</f>
        <v>0.27999999999999997</v>
      </c>
      <c r="I17" s="21">
        <f>MAX([72]CIC:Kepler!C15)</f>
        <v>0.32781456953642396</v>
      </c>
      <c r="J17" s="13">
        <f>COUNT([72]CIC:Kepler!C15)</f>
        <v>12</v>
      </c>
      <c r="K17" s="60"/>
      <c r="L17" s="21">
        <f>AVERAGE([72]CIC:Kepler!D15)</f>
        <v>0.29847466697858133</v>
      </c>
      <c r="M17" s="21">
        <f>MIN([72]CIC:Kepler!D15)</f>
        <v>0.27999999999999997</v>
      </c>
      <c r="N17" s="21">
        <f>MAX([72]CIC:Kepler!D15)</f>
        <v>0.32581456953642401</v>
      </c>
      <c r="O17" s="13">
        <f>COUNT([72]CIC:Kepler!D15)</f>
        <v>12</v>
      </c>
      <c r="P17" s="60"/>
      <c r="Q17" s="117"/>
      <c r="R17" s="117"/>
      <c r="S17" s="117"/>
      <c r="T17" s="113"/>
      <c r="U17" s="114"/>
      <c r="V17" s="114"/>
      <c r="W17" s="114"/>
    </row>
    <row r="18" spans="1:23" s="79" customFormat="1" ht="18" customHeight="1" thickBot="1" x14ac:dyDescent="0.35">
      <c r="A18" s="22" t="s">
        <v>14</v>
      </c>
      <c r="B18" s="18">
        <f>AVERAGE([72]CIC:Kepler!B16)</f>
        <v>903.55819493083175</v>
      </c>
      <c r="C18" s="18">
        <f>MIN([72]CIC:Kepler!B16)</f>
        <v>859.55402831286085</v>
      </c>
      <c r="D18" s="18">
        <f>MAX([72]CIC:Kepler!B16)</f>
        <v>915.88918316518186</v>
      </c>
      <c r="E18" s="13">
        <f>COUNT([72]CIC:Kepler!B16)</f>
        <v>13</v>
      </c>
      <c r="F18" s="55"/>
      <c r="G18" s="18">
        <f>AVERAGE([72]CIC:Kepler!C16)</f>
        <v>971.35017750688519</v>
      </c>
      <c r="H18" s="18">
        <f>MIN([72]CIC:Kepler!C16)</f>
        <v>933.90624112471517</v>
      </c>
      <c r="I18" s="18">
        <f>MAX([72]CIC:Kepler!C16)</f>
        <v>1010</v>
      </c>
      <c r="J18" s="13">
        <f>COUNT([72]CIC:Kepler!C16)</f>
        <v>13</v>
      </c>
      <c r="K18" s="59"/>
      <c r="L18" s="18">
        <f>AVERAGE([72]CIC:Kepler!D16)</f>
        <v>1041.3062746871858</v>
      </c>
      <c r="M18" s="18">
        <f>MIN([72]CIC:Kepler!D16)</f>
        <v>950.12695186971678</v>
      </c>
      <c r="N18" s="18">
        <f>MAX([72]CIC:Kepler!D16)</f>
        <v>1099</v>
      </c>
      <c r="O18" s="13">
        <f>COUNT([72]CIC:Kepler!D16)</f>
        <v>13</v>
      </c>
      <c r="P18" s="59"/>
      <c r="Q18" s="115"/>
      <c r="R18" s="115"/>
      <c r="S18" s="115"/>
      <c r="T18" s="113"/>
      <c r="U18" s="114"/>
      <c r="V18" s="114"/>
      <c r="W18" s="114"/>
    </row>
    <row r="19" spans="1:23" s="79" customFormat="1" ht="18" customHeight="1" thickBot="1" x14ac:dyDescent="0.35">
      <c r="A19" s="61" t="s">
        <v>25</v>
      </c>
      <c r="B19" s="62" t="e">
        <f>AVERAGE([72]CIC:Kepler!B24)</f>
        <v>#DIV/0!</v>
      </c>
      <c r="C19" s="62"/>
      <c r="D19" s="62">
        <f>MAX([72]CIC:Kepler!B24)</f>
        <v>0</v>
      </c>
      <c r="E19" s="27"/>
      <c r="F19" s="63"/>
      <c r="M19" s="62"/>
      <c r="N19" s="62"/>
      <c r="O19" s="27"/>
      <c r="P19" s="56"/>
      <c r="Q19" s="118"/>
      <c r="R19" s="119"/>
      <c r="S19" s="119"/>
      <c r="T19" s="113"/>
      <c r="U19" s="114"/>
      <c r="V19" s="114"/>
      <c r="W19" s="114"/>
    </row>
    <row r="20" spans="1:23" s="85" customFormat="1" ht="18" customHeight="1" thickTop="1" x14ac:dyDescent="0.3">
      <c r="A20" s="23" t="s">
        <v>9</v>
      </c>
      <c r="B20" s="24"/>
      <c r="C20" s="24"/>
      <c r="D20" s="24"/>
      <c r="E20" s="29"/>
      <c r="F20" s="57"/>
      <c r="G20" s="79"/>
      <c r="H20" s="79"/>
      <c r="I20" s="79"/>
      <c r="J20" s="79"/>
      <c r="K20" s="79"/>
      <c r="L20" s="79"/>
      <c r="M20" s="24"/>
      <c r="N20" s="24"/>
      <c r="O20" s="29"/>
      <c r="P20" s="56"/>
      <c r="Q20" s="118"/>
      <c r="R20" s="119"/>
      <c r="S20" s="119"/>
      <c r="T20" s="113"/>
      <c r="U20" s="114"/>
      <c r="V20" s="114"/>
      <c r="W20" s="114"/>
    </row>
    <row r="21" spans="1:23" s="84" customFormat="1" ht="18" customHeight="1" x14ac:dyDescent="0.3">
      <c r="A21" s="25" t="s">
        <v>7</v>
      </c>
      <c r="B21" s="64">
        <f>AVERAGE([72]CIC:Kepler!B19)</f>
        <v>25.089172310746928</v>
      </c>
      <c r="C21" s="64">
        <f>MIN([72]CIC:Kepler!B19)</f>
        <v>24.713594822435965</v>
      </c>
      <c r="D21" s="64">
        <f>MAX([72]CIC:Kepler!B19)</f>
        <v>25.5</v>
      </c>
      <c r="E21" s="13">
        <f>COUNT([72]CIC:Kepler!B19)</f>
        <v>13</v>
      </c>
      <c r="F21" s="57"/>
      <c r="G21" s="64">
        <f>AVERAGE([72]CIC:Kepler!C19)</f>
        <v>24.88680354547347</v>
      </c>
      <c r="H21" s="64">
        <f>MIN([72]CIC:Kepler!C19)</f>
        <v>24.438395162492689</v>
      </c>
      <c r="I21" s="64">
        <f>MAX([72]CIC:Kepler!C19)</f>
        <v>25.3</v>
      </c>
      <c r="J21" s="13">
        <f>COUNT([72]CIC:Kepler!C19)</f>
        <v>13</v>
      </c>
      <c r="K21" s="65"/>
      <c r="L21" s="64">
        <f>AVERAGE([72]CIC:Kepler!D19)</f>
        <v>24.171788476462719</v>
      </c>
      <c r="M21" s="64">
        <f>MIN([72]CIC:Kepler!D19)</f>
        <v>23.792428907459168</v>
      </c>
      <c r="N21" s="64">
        <f>MAX([72]CIC:Kepler!D19)</f>
        <v>24.6</v>
      </c>
      <c r="O21" s="13">
        <f>COUNT([72]CIC:Kepler!D19)</f>
        <v>13</v>
      </c>
      <c r="P21" s="65"/>
      <c r="Q21" s="120"/>
      <c r="R21" s="120"/>
      <c r="S21" s="120"/>
      <c r="T21" s="113"/>
      <c r="U21" s="116"/>
      <c r="V21" s="116"/>
      <c r="W21" s="116"/>
    </row>
    <row r="22" spans="1:23" s="80" customFormat="1" ht="18" customHeight="1" x14ac:dyDescent="0.3">
      <c r="A22" s="25" t="s">
        <v>8</v>
      </c>
      <c r="B22" s="66">
        <f>AVERAGE([72]CIC:Kepler!B20)</f>
        <v>1080.5402947762718</v>
      </c>
      <c r="C22" s="66">
        <f>MIN([72]CIC:Kepler!B20)</f>
        <v>1065.6158667136881</v>
      </c>
      <c r="D22" s="66">
        <f>MAX([72]CIC:Kepler!B20)</f>
        <v>1096.6494279999999</v>
      </c>
      <c r="E22" s="13">
        <f>COUNT([72]CIC:Kepler!B20)</f>
        <v>13</v>
      </c>
      <c r="F22" s="57"/>
      <c r="G22" s="66">
        <f>AVERAGE([72]CIC:Kepler!C20)</f>
        <v>1163.1877785300762</v>
      </c>
      <c r="H22" s="66">
        <f>MIN([72]CIC:Kepler!C20)</f>
        <v>1118.0832</v>
      </c>
      <c r="I22" s="66">
        <f>MAX([72]CIC:Kepler!C20)</f>
        <v>1192.2782899880001</v>
      </c>
      <c r="J22" s="13">
        <f>COUNT([72]CIC:Kepler!C20)</f>
        <v>13</v>
      </c>
      <c r="K22" s="56"/>
      <c r="L22" s="66">
        <f>AVERAGE([72]CIC:Kepler!D20)</f>
        <v>1252.7416598223031</v>
      </c>
      <c r="M22" s="66">
        <f>MIN([72]CIC:Kepler!D20)</f>
        <v>1162.8065280000001</v>
      </c>
      <c r="N22" s="66">
        <f>MAX([72]CIC:Kepler!D20)</f>
        <v>1315.213333867664</v>
      </c>
      <c r="O22" s="13">
        <f>COUNT([72]CIC:Kepler!D20)</f>
        <v>13</v>
      </c>
      <c r="P22" s="56"/>
      <c r="Q22" s="119"/>
      <c r="R22" s="119"/>
      <c r="S22" s="119"/>
      <c r="T22" s="113"/>
      <c r="U22" s="114"/>
      <c r="V22" s="114"/>
      <c r="W22" s="114"/>
    </row>
    <row r="23" spans="1:23" s="80" customFormat="1" ht="18" customHeight="1" x14ac:dyDescent="0.3">
      <c r="A23" s="25" t="s">
        <v>2</v>
      </c>
      <c r="B23" s="64">
        <f>AVERAGE([72]CIC:Kepler!B21)</f>
        <v>51.50431860131016</v>
      </c>
      <c r="C23" s="64">
        <f>MIN([72]CIC:Kepler!B21)</f>
        <v>40</v>
      </c>
      <c r="D23" s="64">
        <f>MAX([72]CIC:Kepler!B21)</f>
        <v>57.450986499999999</v>
      </c>
      <c r="E23" s="13">
        <f>COUNT([72]CIC:Kepler!B21)</f>
        <v>13</v>
      </c>
      <c r="F23" s="57"/>
      <c r="G23" s="64">
        <f>AVERAGE([72]CIC:Kepler!C21)</f>
        <v>51.757538553568807</v>
      </c>
      <c r="H23" s="64">
        <f>MIN([72]CIC:Kepler!C21)</f>
        <v>43.245037438972957</v>
      </c>
      <c r="I23" s="64">
        <f>MAX([72]CIC:Kepler!C21)</f>
        <v>69.434412499999993</v>
      </c>
      <c r="J23" s="13">
        <f>COUNT([72]CIC:Kepler!C21)</f>
        <v>13</v>
      </c>
      <c r="K23" s="67"/>
      <c r="L23" s="64">
        <f>AVERAGE([72]CIC:Kepler!D21)</f>
        <v>56.077676388717187</v>
      </c>
      <c r="M23" s="64">
        <f>MIN([72]CIC:Kepler!D21)</f>
        <v>34.070183261662514</v>
      </c>
      <c r="N23" s="64">
        <f>MAX([72]CIC:Kepler!D21)</f>
        <v>78.446364625000001</v>
      </c>
      <c r="O23" s="13">
        <f>COUNT([72]CIC:Kepler!D21)</f>
        <v>13</v>
      </c>
      <c r="P23" s="67"/>
      <c r="Q23" s="120"/>
      <c r="R23" s="120"/>
      <c r="S23" s="120"/>
      <c r="T23" s="113"/>
      <c r="U23" s="114"/>
      <c r="V23" s="114"/>
      <c r="W23" s="114"/>
    </row>
    <row r="24" spans="1:23" s="79" customFormat="1" ht="18" customHeight="1" x14ac:dyDescent="0.3">
      <c r="A24" s="25" t="s">
        <v>26</v>
      </c>
      <c r="B24" s="94">
        <f>AVERAGE([72]CIC:Kepler!B22)</f>
        <v>5.0728933040014364E-2</v>
      </c>
      <c r="C24" s="94">
        <f>MIN([72]CIC:Kepler!B22)</f>
        <v>3.9525691699604744E-2</v>
      </c>
      <c r="D24" s="94">
        <f>MAX([72]CIC:Kepler!B22)</f>
        <v>5.6794891908671027E-2</v>
      </c>
      <c r="E24" s="13">
        <f>COUNT([72]CIC:Kepler!B22)</f>
        <v>12</v>
      </c>
      <c r="F24" s="57"/>
      <c r="G24" s="94">
        <f>AVERAGE([72]CIC:Kepler!C22)</f>
        <v>4.8116837943801061E-2</v>
      </c>
      <c r="H24" s="94">
        <f>MIN([72]CIC:Kepler!C22)</f>
        <v>3.9E-2</v>
      </c>
      <c r="I24" s="94">
        <f>MAX([72]CIC:Kepler!C22)</f>
        <v>6.3484415054532742E-2</v>
      </c>
      <c r="J24" s="13">
        <f>COUNT([72]CIC:Kepler!C22)</f>
        <v>12</v>
      </c>
      <c r="K24" s="68"/>
      <c r="L24" s="94">
        <f>AVERAGE([72]CIC:Kepler!D22)</f>
        <v>4.8694805937564249E-2</v>
      </c>
      <c r="M24" s="94">
        <f>MIN([72]CIC:Kepler!D22)</f>
        <v>0.03</v>
      </c>
      <c r="N24" s="94">
        <f>MAX([72]CIC:Kepler!D22)</f>
        <v>6.6198970119494993E-2</v>
      </c>
      <c r="O24" s="13">
        <f>COUNT([72]CIC:Kepler!D22)</f>
        <v>12</v>
      </c>
      <c r="P24" s="68"/>
      <c r="Q24" s="121"/>
      <c r="R24" s="121"/>
      <c r="S24" s="121"/>
      <c r="T24" s="113"/>
      <c r="U24" s="114"/>
      <c r="V24" s="114"/>
      <c r="W24" s="114"/>
    </row>
    <row r="25" spans="1:23" s="79" customFormat="1" ht="18" customHeight="1" x14ac:dyDescent="0.3">
      <c r="A25" s="26"/>
      <c r="B25" s="69"/>
      <c r="C25" s="69"/>
      <c r="D25" s="69"/>
      <c r="E25" s="27"/>
      <c r="F25" s="57"/>
      <c r="G25" s="69"/>
      <c r="H25" s="69"/>
      <c r="I25" s="69"/>
      <c r="J25" s="27"/>
      <c r="K25" s="56"/>
      <c r="L25" s="69"/>
      <c r="M25" s="69"/>
      <c r="N25" s="69"/>
      <c r="O25" s="27"/>
      <c r="P25" s="56"/>
      <c r="Q25" s="119"/>
      <c r="R25" s="119"/>
      <c r="S25" s="119"/>
      <c r="T25" s="113"/>
      <c r="U25" s="114"/>
      <c r="V25" s="114"/>
      <c r="W25" s="114"/>
    </row>
    <row r="26" spans="1:23" s="79" customFormat="1" ht="15" customHeight="1" x14ac:dyDescent="0.3">
      <c r="A26" s="28" t="s">
        <v>3</v>
      </c>
      <c r="B26" s="70"/>
      <c r="C26" s="70"/>
      <c r="D26" s="70"/>
      <c r="E26" s="29"/>
      <c r="F26" s="71"/>
      <c r="G26" s="70"/>
      <c r="H26" s="70"/>
      <c r="I26" s="70"/>
      <c r="J26" s="29"/>
      <c r="K26" s="72"/>
      <c r="L26" s="70"/>
      <c r="M26" s="70"/>
      <c r="N26" s="70"/>
      <c r="O26" s="29"/>
      <c r="P26" s="72"/>
      <c r="Q26" s="122"/>
      <c r="R26" s="122"/>
      <c r="S26" s="122"/>
      <c r="T26" s="113"/>
      <c r="U26" s="114"/>
      <c r="V26" s="114"/>
      <c r="W26" s="114"/>
    </row>
    <row r="27" spans="1:23" s="79" customFormat="1" ht="18" customHeight="1" x14ac:dyDescent="0.3">
      <c r="A27" s="25" t="s">
        <v>15</v>
      </c>
      <c r="B27" s="73">
        <f>AVERAGE([72]CIC:Kepler!B25)</f>
        <v>0.58268391690861587</v>
      </c>
      <c r="C27" s="73">
        <f>MIN([72]CIC:Kepler!B25)</f>
        <v>0.57794307891332475</v>
      </c>
      <c r="D27" s="73">
        <f>MAX([72]CIC:Kepler!B25)</f>
        <v>0.59115306965914782</v>
      </c>
      <c r="E27" s="13">
        <f>COUNT([72]CIC:Kepler!B25)</f>
        <v>13</v>
      </c>
      <c r="F27" s="74"/>
      <c r="G27" s="73">
        <f>AVERAGE([72]CIC:Kepler!C25)</f>
        <v>0.57090561723881206</v>
      </c>
      <c r="H27" s="73">
        <f>MIN([72]CIC:Kepler!C25)</f>
        <v>0.55934304307406257</v>
      </c>
      <c r="I27" s="73">
        <f>MAX([72]CIC:Kepler!C25)</f>
        <v>0.57992965350195058</v>
      </c>
      <c r="J27" s="13">
        <f>COUNT([72]CIC:Kepler!C25)</f>
        <v>13</v>
      </c>
      <c r="K27" s="75"/>
      <c r="L27" s="73">
        <f>AVERAGE([72]CIC:Kepler!D25)</f>
        <v>0.56017127602120165</v>
      </c>
      <c r="M27" s="73">
        <f>MIN([72]CIC:Kepler!D25)</f>
        <v>0.54325361677000295</v>
      </c>
      <c r="N27" s="73">
        <f>MAX([72]CIC:Kepler!D25)</f>
        <v>0.57284557194653918</v>
      </c>
      <c r="O27" s="13">
        <f>COUNT([72]CIC:Kepler!D25)</f>
        <v>13</v>
      </c>
      <c r="P27" s="75"/>
      <c r="Q27" s="123"/>
      <c r="R27" s="123"/>
      <c r="S27" s="123"/>
      <c r="T27" s="113"/>
      <c r="U27" s="114"/>
      <c r="V27" s="114"/>
      <c r="W27" s="114"/>
    </row>
    <row r="28" spans="1:23" s="79" customFormat="1" ht="18" customHeight="1" x14ac:dyDescent="0.3">
      <c r="A28" s="14" t="s">
        <v>16</v>
      </c>
      <c r="B28" s="73">
        <f>AVERAGE([72]CIC:Kepler!B26)</f>
        <v>0.58012937800029063</v>
      </c>
      <c r="C28" s="73">
        <f>MIN([72]CIC:Kepler!B26)</f>
        <v>0.57499999999999996</v>
      </c>
      <c r="D28" s="73">
        <f>MAX([72]CIC:Kepler!B26)</f>
        <v>0.58916344090926731</v>
      </c>
      <c r="E28" s="13">
        <f>COUNT([72]CIC:Kepler!B26)</f>
        <v>11</v>
      </c>
      <c r="F28" s="74"/>
      <c r="G28" s="73">
        <f>AVERAGE([72]CIC:Kepler!C26)</f>
        <v>0.56880486252903806</v>
      </c>
      <c r="H28" s="73">
        <f>MIN([72]CIC:Kepler!C26)</f>
        <v>0.55900000000000005</v>
      </c>
      <c r="I28" s="73">
        <f>MAX([72]CIC:Kepler!C26)</f>
        <v>0.57617167533410962</v>
      </c>
      <c r="J28" s="13">
        <f>COUNT([72]CIC:Kepler!C26)</f>
        <v>11</v>
      </c>
      <c r="K28" s="76"/>
      <c r="L28" s="73">
        <f>AVERAGE([72]CIC:Kepler!D26)</f>
        <v>0.5588079328033092</v>
      </c>
      <c r="M28" s="73">
        <f>MIN([72]CIC:Kepler!D26)</f>
        <v>0.54300000000000004</v>
      </c>
      <c r="N28" s="73">
        <f>MAX([72]CIC:Kepler!D26)</f>
        <v>0.57284557194653918</v>
      </c>
      <c r="O28" s="13">
        <f>COUNT([72]CIC:Kepler!D26)</f>
        <v>11</v>
      </c>
      <c r="P28" s="76"/>
      <c r="Q28" s="123"/>
      <c r="R28" s="123"/>
      <c r="S28" s="123"/>
      <c r="T28" s="113"/>
      <c r="U28" s="114"/>
      <c r="V28" s="114"/>
      <c r="W28" s="114"/>
    </row>
    <row r="29" spans="1:23" s="79" customFormat="1" ht="18" customHeight="1" x14ac:dyDescent="0.3">
      <c r="A29" s="30"/>
      <c r="B29" s="69"/>
      <c r="C29" s="69"/>
      <c r="D29" s="69"/>
      <c r="E29" s="27"/>
      <c r="F29" s="57"/>
      <c r="G29" s="69"/>
      <c r="H29" s="69"/>
      <c r="I29" s="69"/>
      <c r="J29" s="27"/>
      <c r="K29" s="56"/>
      <c r="L29" s="69"/>
      <c r="M29" s="69"/>
      <c r="N29" s="69"/>
      <c r="O29" s="27"/>
      <c r="P29" s="56"/>
      <c r="Q29" s="119"/>
      <c r="R29" s="119"/>
      <c r="S29" s="119"/>
      <c r="T29" s="113"/>
      <c r="U29" s="114"/>
      <c r="V29" s="114"/>
      <c r="W29" s="114"/>
    </row>
    <row r="30" spans="1:23" s="79" customFormat="1" ht="18" customHeight="1" x14ac:dyDescent="0.3">
      <c r="A30" s="28" t="s">
        <v>10</v>
      </c>
      <c r="B30" s="70"/>
      <c r="C30" s="70"/>
      <c r="D30" s="70"/>
      <c r="E30" s="29"/>
      <c r="F30" s="71"/>
      <c r="G30" s="70"/>
      <c r="H30" s="70"/>
      <c r="I30" s="70"/>
      <c r="J30" s="29"/>
      <c r="K30" s="72"/>
      <c r="L30" s="70"/>
      <c r="M30" s="70"/>
      <c r="N30" s="70"/>
      <c r="O30" s="29"/>
      <c r="P30" s="72"/>
      <c r="Q30" s="122"/>
      <c r="R30" s="122"/>
      <c r="S30" s="122"/>
      <c r="T30" s="113"/>
      <c r="U30" s="114"/>
      <c r="V30" s="114"/>
      <c r="W30" s="114"/>
    </row>
    <row r="31" spans="1:23" s="79" customFormat="1" ht="18" customHeight="1" x14ac:dyDescent="0.3">
      <c r="A31" s="25" t="s">
        <v>17</v>
      </c>
      <c r="B31" s="77">
        <f>AVERAGE([72]CIC:Kepler!B29)</f>
        <v>4.5165217438849279</v>
      </c>
      <c r="C31" s="77">
        <f>MIN([72]CIC:Kepler!B29)</f>
        <v>4.2977701415643041</v>
      </c>
      <c r="D31" s="77">
        <f>MAX([72]CIC:Kepler!B29)</f>
        <v>4.5854459158259093</v>
      </c>
      <c r="E31" s="13">
        <f>COUNT([72]CIC:Kepler!B29)</f>
        <v>13</v>
      </c>
      <c r="F31" s="95"/>
      <c r="G31" s="77">
        <f>AVERAGE([72]CIC:Kepler!C29)</f>
        <v>4.8560585798421183</v>
      </c>
      <c r="H31" s="77">
        <f>MIN([72]CIC:Kepler!C29)</f>
        <v>4.669531205623576</v>
      </c>
      <c r="I31" s="77">
        <f>MAX([72]CIC:Kepler!C29)</f>
        <v>5.05</v>
      </c>
      <c r="J31" s="13">
        <f>COUNT([72]CIC:Kepler!C29)</f>
        <v>13</v>
      </c>
      <c r="K31" s="78"/>
      <c r="L31" s="77">
        <f>AVERAGE([72]CIC:Kepler!D29)</f>
        <v>5.2054544503590048</v>
      </c>
      <c r="M31" s="77">
        <f>MIN([72]CIC:Kepler!D29)</f>
        <v>4.7506347593485838</v>
      </c>
      <c r="N31" s="77">
        <f>MAX([72]CIC:Kepler!D29)</f>
        <v>5.49</v>
      </c>
      <c r="O31" s="13">
        <f>COUNT([72]CIC:Kepler!D29)</f>
        <v>13</v>
      </c>
      <c r="P31" s="78"/>
      <c r="Q31" s="124"/>
      <c r="R31" s="124"/>
      <c r="S31" s="124"/>
      <c r="T31" s="113"/>
      <c r="U31" s="114"/>
      <c r="V31" s="114"/>
      <c r="W31" s="114"/>
    </row>
    <row r="32" spans="1:23" s="79" customFormat="1" ht="15" customHeight="1" x14ac:dyDescent="0.3">
      <c r="A32" s="25" t="s">
        <v>27</v>
      </c>
      <c r="B32" s="77">
        <f>AVERAGE([72]CIC:Kepler!B30)</f>
        <v>2.9067651745174041</v>
      </c>
      <c r="C32" s="77">
        <f>MIN([72]CIC:Kepler!B30)</f>
        <v>2.7134999999999998</v>
      </c>
      <c r="D32" s="77">
        <f>MAX([72]CIC:Kepler!B30)</f>
        <v>3</v>
      </c>
      <c r="E32" s="13">
        <f>COUNT([72]CIC:Kepler!B30)</f>
        <v>13</v>
      </c>
      <c r="F32" s="95"/>
      <c r="G32" s="77">
        <f>AVERAGE([72]CIC:Kepler!C30)</f>
        <v>3.1242660232939294</v>
      </c>
      <c r="H32" s="77">
        <f>MIN([72]CIC:Kepler!C30)</f>
        <v>2.9550867876832747</v>
      </c>
      <c r="I32" s="77">
        <f>MAX([72]CIC:Kepler!C30)</f>
        <v>3.3</v>
      </c>
      <c r="J32" s="13">
        <f>COUNT([72]CIC:Kepler!C30)</f>
        <v>13</v>
      </c>
      <c r="K32" s="78"/>
      <c r="L32" s="77">
        <f>AVERAGE([72]CIC:Kepler!D30)</f>
        <v>3.3441594958990657</v>
      </c>
      <c r="M32" s="77">
        <f>MIN([72]CIC:Kepler!D30)</f>
        <v>3.0159416058730684</v>
      </c>
      <c r="N32" s="77">
        <f>MAX([72]CIC:Kepler!D30)</f>
        <v>3.57</v>
      </c>
      <c r="O32" s="13">
        <f>COUNT([72]CIC:Kepler!D30)</f>
        <v>13</v>
      </c>
      <c r="P32" s="78"/>
      <c r="Q32" s="124"/>
      <c r="R32" s="124"/>
      <c r="S32" s="124"/>
      <c r="T32" s="113"/>
      <c r="U32" s="114"/>
      <c r="V32" s="114"/>
      <c r="W32" s="114"/>
    </row>
    <row r="33" spans="1:23" s="79" customFormat="1" ht="13" x14ac:dyDescent="0.3">
      <c r="A33" s="31"/>
      <c r="B33" s="86"/>
      <c r="C33" s="87"/>
      <c r="D33" s="87"/>
      <c r="E33" s="88"/>
      <c r="F33" s="87"/>
      <c r="G33" s="86"/>
      <c r="H33" s="90"/>
      <c r="I33" s="90"/>
      <c r="J33" s="90"/>
      <c r="K33" s="90"/>
      <c r="L33" s="90"/>
      <c r="M33" s="90"/>
      <c r="N33" s="90"/>
      <c r="O33" s="91"/>
      <c r="P33" s="32"/>
      <c r="Q33" s="112"/>
      <c r="R33" s="125"/>
      <c r="S33" s="118"/>
      <c r="T33" s="118"/>
      <c r="U33" s="114"/>
      <c r="V33" s="114"/>
      <c r="W33" s="114"/>
    </row>
    <row r="34" spans="1:23" s="79" customFormat="1" ht="26.25" customHeight="1" x14ac:dyDescent="0.3">
      <c r="A34" s="92"/>
      <c r="B34" s="90"/>
      <c r="C34" s="90"/>
      <c r="D34" s="90"/>
      <c r="E34" s="90"/>
      <c r="F34" s="90"/>
      <c r="G34" s="90"/>
      <c r="H34" s="90"/>
      <c r="I34" s="90"/>
      <c r="J34" s="90"/>
      <c r="K34" s="90"/>
      <c r="L34" s="90"/>
      <c r="M34" s="90"/>
      <c r="N34" s="90"/>
      <c r="O34" s="91"/>
      <c r="P34" s="32"/>
      <c r="Q34" s="126"/>
      <c r="R34" s="118"/>
      <c r="S34" s="118"/>
      <c r="T34" s="118"/>
      <c r="U34" s="114"/>
      <c r="V34" s="114"/>
      <c r="W34" s="114"/>
    </row>
    <row r="35" spans="1:23" s="79" customFormat="1" ht="13" x14ac:dyDescent="0.3">
      <c r="A35" s="31"/>
      <c r="B35" s="90"/>
      <c r="C35" s="90"/>
      <c r="D35" s="90"/>
      <c r="E35" s="90"/>
      <c r="F35" s="90"/>
      <c r="G35" s="90"/>
      <c r="H35" s="90"/>
      <c r="I35" s="32"/>
      <c r="J35" s="32"/>
      <c r="K35" s="32"/>
      <c r="L35" s="32"/>
      <c r="M35" s="32"/>
      <c r="N35" s="32"/>
      <c r="O35" s="91"/>
      <c r="P35" s="32"/>
      <c r="Q35" s="105"/>
      <c r="R35" s="104"/>
      <c r="S35" s="104"/>
      <c r="T35" s="104"/>
    </row>
    <row r="36" spans="1:23" s="79" customFormat="1" ht="13" x14ac:dyDescent="0.3">
      <c r="A36" s="31"/>
      <c r="B36" s="90"/>
      <c r="C36" s="90"/>
      <c r="D36" s="90"/>
      <c r="E36" s="90"/>
      <c r="F36" s="90"/>
      <c r="G36" s="90"/>
      <c r="H36" s="90"/>
      <c r="I36" s="32"/>
      <c r="J36" s="32"/>
      <c r="K36" s="32"/>
      <c r="L36" s="32"/>
      <c r="M36" s="32"/>
      <c r="N36" s="32"/>
      <c r="O36" s="91"/>
      <c r="P36" s="32"/>
      <c r="Q36" s="105"/>
      <c r="R36" s="104"/>
      <c r="S36" s="104"/>
      <c r="T36" s="104"/>
    </row>
    <row r="37" spans="1:23" s="79" customFormat="1" ht="13" x14ac:dyDescent="0.3">
      <c r="A37" s="31"/>
      <c r="B37" s="90"/>
      <c r="C37" s="90"/>
      <c r="D37" s="90"/>
      <c r="E37" s="90"/>
      <c r="F37" s="90"/>
      <c r="G37" s="90"/>
      <c r="H37" s="90"/>
      <c r="I37" s="32"/>
      <c r="J37" s="32"/>
      <c r="K37" s="32"/>
      <c r="L37" s="32"/>
      <c r="M37" s="32"/>
      <c r="N37" s="32"/>
      <c r="O37" s="91"/>
      <c r="P37" s="32"/>
      <c r="Q37" s="105"/>
      <c r="R37" s="104"/>
      <c r="S37" s="104"/>
      <c r="T37" s="104"/>
    </row>
    <row r="38" spans="1:23" s="79" customFormat="1" ht="13" x14ac:dyDescent="0.3">
      <c r="A38" s="31"/>
      <c r="B38" s="32"/>
      <c r="C38" s="32"/>
      <c r="D38" s="32"/>
      <c r="E38" s="89"/>
      <c r="F38" s="32"/>
      <c r="G38" s="32"/>
      <c r="H38" s="32"/>
      <c r="I38" s="32"/>
      <c r="J38" s="32"/>
      <c r="K38" s="32"/>
      <c r="L38" s="32"/>
      <c r="M38" s="32"/>
      <c r="N38" s="32"/>
      <c r="O38" s="91"/>
      <c r="P38" s="32"/>
      <c r="Q38" s="105"/>
      <c r="R38" s="104"/>
      <c r="S38" s="104"/>
      <c r="T38" s="104"/>
    </row>
    <row r="39" spans="1:23" s="79" customFormat="1" ht="13" x14ac:dyDescent="0.3">
      <c r="A39" s="31"/>
      <c r="B39" s="32"/>
      <c r="C39" s="32"/>
      <c r="D39" s="32"/>
      <c r="E39" s="89"/>
      <c r="F39" s="32"/>
      <c r="G39" s="32"/>
      <c r="H39" s="32"/>
      <c r="I39" s="32"/>
      <c r="J39" s="89"/>
      <c r="K39" s="32"/>
      <c r="L39" s="32"/>
      <c r="M39" s="90"/>
      <c r="N39" s="90"/>
      <c r="O39" s="91"/>
      <c r="P39" s="32"/>
      <c r="Q39" s="97"/>
      <c r="R39" s="104"/>
      <c r="S39" s="104"/>
      <c r="T39" s="104"/>
    </row>
    <row r="40" spans="1:23" s="79" customFormat="1" ht="13" x14ac:dyDescent="0.3">
      <c r="A40" s="31"/>
      <c r="B40" s="32"/>
      <c r="C40" s="32"/>
      <c r="D40" s="32"/>
      <c r="E40" s="89"/>
      <c r="F40" s="32"/>
      <c r="G40" s="32"/>
      <c r="H40" s="32"/>
      <c r="I40" s="32"/>
      <c r="J40" s="89"/>
      <c r="K40" s="32"/>
      <c r="L40" s="32"/>
      <c r="M40" s="90"/>
      <c r="N40" s="90"/>
      <c r="O40" s="91"/>
      <c r="P40" s="32"/>
      <c r="Q40" s="97"/>
      <c r="R40" s="104"/>
      <c r="S40" s="104"/>
      <c r="T40" s="104"/>
    </row>
    <row r="41" spans="1:23" s="79" customFormat="1" ht="13" x14ac:dyDescent="0.3">
      <c r="A41" s="31"/>
      <c r="B41" s="32"/>
      <c r="C41" s="32"/>
      <c r="D41" s="32"/>
      <c r="E41" s="89"/>
      <c r="F41" s="32"/>
      <c r="G41" s="32"/>
      <c r="H41" s="32"/>
      <c r="I41" s="32"/>
      <c r="J41" s="89"/>
      <c r="K41" s="32"/>
      <c r="L41" s="32"/>
      <c r="M41" s="90"/>
      <c r="N41" s="90"/>
      <c r="O41" s="91"/>
      <c r="P41" s="32"/>
      <c r="Q41" s="97"/>
      <c r="R41" s="104"/>
      <c r="S41" s="104"/>
      <c r="T41" s="104"/>
    </row>
    <row r="42" spans="1:23" s="79" customFormat="1" ht="13" x14ac:dyDescent="0.3">
      <c r="A42" s="31"/>
      <c r="B42" s="32"/>
      <c r="C42" s="32"/>
      <c r="D42" s="32"/>
      <c r="E42" s="89"/>
      <c r="F42" s="32"/>
      <c r="G42" s="32"/>
      <c r="H42" s="32"/>
      <c r="I42" s="32"/>
      <c r="J42" s="89"/>
      <c r="K42" s="32"/>
      <c r="L42" s="32"/>
      <c r="M42" s="90"/>
      <c r="N42" s="90"/>
      <c r="O42" s="91"/>
      <c r="P42" s="32"/>
      <c r="Q42" s="97"/>
      <c r="R42" s="104"/>
      <c r="S42" s="104"/>
      <c r="T42" s="104"/>
    </row>
    <row r="43" spans="1:23" s="79" customFormat="1" ht="13" x14ac:dyDescent="0.3">
      <c r="A43" s="31"/>
      <c r="B43" s="32"/>
      <c r="C43" s="32"/>
      <c r="D43" s="32"/>
      <c r="E43" s="89"/>
      <c r="F43" s="32"/>
      <c r="G43" s="32"/>
      <c r="H43" s="32"/>
      <c r="I43" s="32"/>
      <c r="J43" s="89"/>
      <c r="K43" s="32"/>
      <c r="L43" s="32"/>
      <c r="M43" s="90"/>
      <c r="N43" s="90"/>
      <c r="O43" s="91"/>
      <c r="P43" s="32"/>
      <c r="Q43" s="97"/>
      <c r="R43" s="104"/>
      <c r="S43" s="104"/>
      <c r="T43" s="104"/>
    </row>
    <row r="44" spans="1:23" s="79" customFormat="1" ht="13" x14ac:dyDescent="0.3">
      <c r="A44" s="31"/>
      <c r="B44" s="32"/>
      <c r="C44" s="32"/>
      <c r="D44" s="32"/>
      <c r="E44" s="89"/>
      <c r="F44" s="32"/>
      <c r="G44" s="32"/>
      <c r="H44" s="32"/>
      <c r="I44" s="32"/>
      <c r="J44" s="89"/>
      <c r="K44" s="32"/>
      <c r="L44" s="32"/>
      <c r="M44" s="90"/>
      <c r="N44" s="90"/>
      <c r="O44" s="91"/>
      <c r="P44" s="32"/>
      <c r="Q44" s="97"/>
      <c r="R44" s="104"/>
      <c r="S44" s="104"/>
      <c r="T44" s="104"/>
    </row>
    <row r="45" spans="1:23" s="79" customFormat="1" ht="13" x14ac:dyDescent="0.3">
      <c r="A45" s="31"/>
      <c r="B45" s="32"/>
      <c r="C45" s="32"/>
      <c r="D45" s="32"/>
      <c r="E45" s="89"/>
      <c r="F45" s="32"/>
      <c r="G45" s="32"/>
      <c r="H45" s="32"/>
      <c r="I45" s="32"/>
      <c r="J45" s="89"/>
      <c r="K45" s="32"/>
      <c r="L45" s="32"/>
      <c r="M45" s="90"/>
      <c r="N45" s="90"/>
      <c r="O45" s="91"/>
      <c r="P45" s="32"/>
      <c r="Q45" s="97"/>
      <c r="R45" s="104"/>
      <c r="S45" s="104"/>
      <c r="T45" s="104"/>
    </row>
    <row r="46" spans="1:23" s="79" customFormat="1" ht="13" x14ac:dyDescent="0.3">
      <c r="A46" s="31"/>
      <c r="B46" s="32"/>
      <c r="C46" s="32"/>
      <c r="D46" s="32"/>
      <c r="E46" s="89"/>
      <c r="F46" s="32"/>
      <c r="G46" s="32"/>
      <c r="H46" s="32"/>
      <c r="I46" s="32"/>
      <c r="J46" s="89"/>
      <c r="K46" s="32"/>
      <c r="L46" s="32"/>
      <c r="M46" s="90"/>
      <c r="N46" s="90"/>
      <c r="O46" s="91"/>
      <c r="P46" s="32"/>
      <c r="Q46" s="97"/>
      <c r="R46" s="104"/>
      <c r="S46" s="104"/>
      <c r="T46" s="104"/>
    </row>
    <row r="47" spans="1:23" s="79" customFormat="1" ht="13" x14ac:dyDescent="0.3">
      <c r="A47" s="31"/>
      <c r="B47" s="32"/>
      <c r="C47" s="32"/>
      <c r="D47" s="32"/>
      <c r="E47" s="89"/>
      <c r="F47" s="32"/>
      <c r="G47" s="32"/>
      <c r="H47" s="32"/>
      <c r="I47" s="32"/>
      <c r="J47" s="89"/>
      <c r="K47" s="32"/>
      <c r="L47" s="32"/>
      <c r="M47" s="90"/>
      <c r="N47" s="90"/>
      <c r="O47" s="91"/>
      <c r="P47" s="32"/>
      <c r="Q47" s="105"/>
      <c r="R47" s="104"/>
      <c r="S47" s="104"/>
      <c r="T47" s="104"/>
    </row>
    <row r="48" spans="1:23" s="79" customFormat="1" ht="13" x14ac:dyDescent="0.3">
      <c r="A48" s="31"/>
      <c r="B48" s="32"/>
      <c r="C48" s="32"/>
      <c r="D48" s="32"/>
      <c r="E48" s="89"/>
      <c r="F48" s="32"/>
      <c r="G48" s="32"/>
      <c r="H48" s="32"/>
      <c r="I48" s="32"/>
      <c r="J48" s="89"/>
      <c r="K48" s="32"/>
      <c r="L48" s="32"/>
      <c r="M48" s="90"/>
      <c r="N48" s="90"/>
      <c r="O48" s="91"/>
      <c r="P48" s="32"/>
      <c r="Q48" s="105"/>
      <c r="R48" s="104"/>
      <c r="S48" s="104"/>
      <c r="T48" s="104"/>
    </row>
    <row r="49" spans="1:20" s="79" customFormat="1" ht="13" x14ac:dyDescent="0.3">
      <c r="A49" s="31"/>
      <c r="B49" s="32"/>
      <c r="C49" s="32"/>
      <c r="D49" s="32"/>
      <c r="E49" s="89"/>
      <c r="F49" s="32"/>
      <c r="G49" s="32"/>
      <c r="H49" s="32"/>
      <c r="I49" s="32"/>
      <c r="J49" s="89"/>
      <c r="K49" s="32"/>
      <c r="L49" s="32"/>
      <c r="M49" s="90"/>
      <c r="N49" s="90"/>
      <c r="O49" s="91"/>
      <c r="P49" s="32"/>
      <c r="Q49" s="105"/>
      <c r="R49" s="104"/>
      <c r="S49" s="104"/>
      <c r="T49" s="104"/>
    </row>
    <row r="50" spans="1:20" s="79" customFormat="1" ht="13" x14ac:dyDescent="0.3">
      <c r="A50" s="31"/>
      <c r="B50" s="32"/>
      <c r="C50" s="32"/>
      <c r="D50" s="32"/>
      <c r="E50" s="89"/>
      <c r="F50" s="32"/>
      <c r="G50" s="32"/>
      <c r="H50" s="32"/>
      <c r="I50" s="32"/>
      <c r="J50" s="89"/>
      <c r="K50" s="32"/>
      <c r="L50" s="32"/>
      <c r="M50" s="90"/>
      <c r="N50" s="90"/>
      <c r="O50" s="91"/>
      <c r="P50" s="32"/>
      <c r="Q50" s="105"/>
      <c r="R50" s="104"/>
      <c r="S50" s="104"/>
      <c r="T50" s="104"/>
    </row>
    <row r="51" spans="1:20" s="79" customFormat="1" ht="13" x14ac:dyDescent="0.3">
      <c r="A51" s="31"/>
      <c r="B51" s="32"/>
      <c r="C51" s="32"/>
      <c r="D51" s="32"/>
      <c r="E51" s="89"/>
      <c r="F51" s="32"/>
      <c r="G51" s="32"/>
      <c r="H51" s="32"/>
      <c r="I51" s="32"/>
      <c r="J51" s="89"/>
      <c r="K51" s="32"/>
      <c r="L51" s="32"/>
      <c r="M51" s="90"/>
      <c r="N51" s="90"/>
      <c r="O51" s="91"/>
      <c r="P51" s="32"/>
      <c r="Q51" s="105"/>
      <c r="R51" s="104"/>
      <c r="S51" s="104"/>
      <c r="T51" s="104"/>
    </row>
    <row r="52" spans="1:20" s="79" customFormat="1" ht="13" x14ac:dyDescent="0.3">
      <c r="A52" s="31"/>
      <c r="B52" s="32"/>
      <c r="C52" s="32"/>
      <c r="D52" s="32"/>
      <c r="E52" s="89"/>
      <c r="F52" s="32"/>
      <c r="G52" s="32"/>
      <c r="H52" s="32"/>
      <c r="I52" s="32"/>
      <c r="J52" s="89"/>
      <c r="K52" s="32"/>
      <c r="L52" s="32"/>
      <c r="M52" s="90"/>
      <c r="N52" s="90"/>
      <c r="O52" s="91"/>
      <c r="P52" s="32"/>
      <c r="Q52" s="105"/>
      <c r="R52" s="104"/>
      <c r="S52" s="104"/>
      <c r="T52" s="104"/>
    </row>
    <row r="53" spans="1:20" s="79" customFormat="1" ht="13" x14ac:dyDescent="0.3">
      <c r="A53" s="31"/>
      <c r="B53" s="32"/>
      <c r="C53" s="32"/>
      <c r="D53" s="32"/>
      <c r="E53" s="89"/>
      <c r="F53" s="32"/>
      <c r="G53" s="32"/>
      <c r="H53" s="32"/>
      <c r="I53" s="32"/>
      <c r="J53" s="89"/>
      <c r="K53" s="32"/>
      <c r="L53" s="32"/>
      <c r="M53" s="90"/>
      <c r="N53" s="90"/>
      <c r="O53" s="91"/>
      <c r="P53" s="32"/>
      <c r="Q53" s="105"/>
      <c r="R53" s="104"/>
      <c r="S53" s="104"/>
      <c r="T53" s="104"/>
    </row>
    <row r="54" spans="1:20" s="79" customFormat="1" ht="13" x14ac:dyDescent="0.3">
      <c r="A54" s="31"/>
      <c r="B54" s="32"/>
      <c r="C54" s="32"/>
      <c r="D54" s="32"/>
      <c r="E54" s="89"/>
      <c r="F54" s="32"/>
      <c r="G54" s="32"/>
      <c r="H54" s="32"/>
      <c r="I54" s="32"/>
      <c r="J54" s="89"/>
      <c r="K54" s="32"/>
      <c r="L54" s="32"/>
      <c r="M54" s="90"/>
      <c r="N54" s="90"/>
      <c r="O54" s="91"/>
      <c r="P54" s="32"/>
      <c r="Q54" s="105"/>
      <c r="R54" s="104"/>
      <c r="S54" s="104"/>
      <c r="T54" s="104"/>
    </row>
    <row r="55" spans="1:20" s="79" customFormat="1" ht="13" x14ac:dyDescent="0.3">
      <c r="A55" s="31"/>
      <c r="B55" s="32"/>
      <c r="C55" s="32"/>
      <c r="D55" s="32"/>
      <c r="E55" s="89"/>
      <c r="F55" s="32"/>
      <c r="G55" s="32"/>
      <c r="H55" s="32"/>
      <c r="I55" s="32"/>
      <c r="J55" s="89"/>
      <c r="K55" s="32"/>
      <c r="L55" s="32"/>
      <c r="M55" s="90"/>
      <c r="N55" s="90"/>
      <c r="O55" s="91"/>
      <c r="P55" s="32"/>
      <c r="Q55" s="105"/>
      <c r="R55" s="104"/>
      <c r="S55" s="104"/>
      <c r="T55" s="104"/>
    </row>
    <row r="56" spans="1:20" s="79" customFormat="1" ht="13" x14ac:dyDescent="0.3">
      <c r="A56" s="31"/>
      <c r="B56" s="32"/>
      <c r="C56" s="32"/>
      <c r="D56" s="32"/>
      <c r="E56" s="89"/>
      <c r="F56" s="32"/>
      <c r="G56" s="32"/>
      <c r="H56" s="32"/>
      <c r="I56" s="32"/>
      <c r="J56" s="89"/>
      <c r="K56" s="32"/>
      <c r="L56" s="32"/>
      <c r="M56" s="90"/>
      <c r="N56" s="90"/>
      <c r="O56" s="91"/>
      <c r="P56" s="32"/>
      <c r="Q56" s="105"/>
      <c r="R56" s="104"/>
      <c r="S56" s="104"/>
      <c r="T56" s="104"/>
    </row>
    <row r="57" spans="1:20" s="79" customFormat="1" ht="13" x14ac:dyDescent="0.3">
      <c r="A57" s="31"/>
      <c r="B57" s="32"/>
      <c r="C57" s="32"/>
      <c r="D57" s="32"/>
      <c r="E57" s="89"/>
      <c r="F57" s="32"/>
      <c r="G57" s="32"/>
      <c r="H57" s="32"/>
      <c r="I57" s="32"/>
      <c r="J57" s="89"/>
      <c r="K57" s="32"/>
      <c r="L57" s="32"/>
      <c r="M57" s="90"/>
      <c r="N57" s="90"/>
      <c r="O57" s="91"/>
      <c r="P57" s="32"/>
      <c r="Q57" s="105"/>
      <c r="R57" s="104"/>
      <c r="S57" s="104"/>
      <c r="T57" s="104"/>
    </row>
    <row r="58" spans="1:20" s="79" customFormat="1" ht="13" x14ac:dyDescent="0.3">
      <c r="A58" s="31"/>
      <c r="B58" s="32"/>
      <c r="C58" s="32"/>
      <c r="D58" s="32"/>
      <c r="E58" s="89"/>
      <c r="F58" s="32"/>
      <c r="G58" s="32"/>
      <c r="H58" s="32"/>
      <c r="I58" s="32"/>
      <c r="J58" s="89"/>
      <c r="K58" s="32"/>
      <c r="L58" s="32"/>
      <c r="M58" s="90"/>
      <c r="N58" s="90"/>
      <c r="O58" s="91"/>
      <c r="P58" s="32"/>
      <c r="Q58" s="105"/>
      <c r="R58" s="104"/>
      <c r="S58" s="104"/>
      <c r="T58" s="104"/>
    </row>
    <row r="59" spans="1:20" s="79" customFormat="1" ht="13" x14ac:dyDescent="0.3">
      <c r="A59" s="31"/>
      <c r="B59" s="32"/>
      <c r="C59" s="32"/>
      <c r="D59" s="32"/>
      <c r="E59" s="89"/>
      <c r="F59" s="32"/>
      <c r="G59" s="32"/>
      <c r="H59" s="32"/>
      <c r="I59" s="32"/>
      <c r="J59" s="89"/>
      <c r="K59" s="32"/>
      <c r="L59" s="32"/>
      <c r="M59" s="90"/>
      <c r="N59" s="90"/>
      <c r="O59" s="91"/>
      <c r="P59" s="32"/>
      <c r="Q59" s="105"/>
      <c r="R59" s="104"/>
      <c r="S59" s="104"/>
      <c r="T59" s="104"/>
    </row>
    <row r="60" spans="1:20" s="79" customFormat="1" ht="13" x14ac:dyDescent="0.3">
      <c r="A60" s="31"/>
      <c r="B60" s="32"/>
      <c r="C60" s="32"/>
      <c r="D60" s="32"/>
      <c r="E60" s="89"/>
      <c r="F60" s="32"/>
      <c r="G60" s="32"/>
      <c r="H60" s="32"/>
      <c r="I60" s="32"/>
      <c r="J60" s="89"/>
      <c r="K60" s="32"/>
      <c r="L60" s="32"/>
      <c r="M60" s="90"/>
      <c r="N60" s="90"/>
      <c r="O60" s="91"/>
      <c r="P60" s="32"/>
      <c r="Q60" s="105"/>
      <c r="R60" s="104"/>
      <c r="S60" s="104"/>
      <c r="T60" s="104"/>
    </row>
    <row r="61" spans="1:20" s="79" customFormat="1" ht="13" x14ac:dyDescent="0.3">
      <c r="A61" s="31"/>
      <c r="B61" s="32"/>
      <c r="C61" s="32"/>
      <c r="D61" s="32"/>
      <c r="E61" s="89"/>
      <c r="F61" s="32"/>
      <c r="G61" s="32"/>
      <c r="H61" s="32"/>
      <c r="I61" s="32"/>
      <c r="J61" s="89"/>
      <c r="K61" s="32"/>
      <c r="L61" s="32"/>
      <c r="M61" s="90"/>
      <c r="N61" s="90"/>
      <c r="O61" s="91"/>
      <c r="P61" s="32"/>
      <c r="Q61" s="105"/>
      <c r="R61" s="104"/>
      <c r="S61" s="104"/>
      <c r="T61" s="104"/>
    </row>
    <row r="62" spans="1:20" s="79" customFormat="1" ht="13" x14ac:dyDescent="0.3">
      <c r="A62" s="31"/>
      <c r="B62" s="32"/>
      <c r="C62" s="32"/>
      <c r="D62" s="32"/>
      <c r="E62" s="89"/>
      <c r="F62" s="32"/>
      <c r="G62" s="32"/>
      <c r="H62" s="32"/>
      <c r="I62" s="32"/>
      <c r="J62" s="89"/>
      <c r="K62" s="32"/>
      <c r="L62" s="32"/>
      <c r="M62" s="90"/>
      <c r="N62" s="90"/>
      <c r="O62" s="91"/>
      <c r="P62" s="32"/>
      <c r="Q62" s="105"/>
      <c r="R62" s="104"/>
      <c r="S62" s="104"/>
      <c r="T62" s="104"/>
    </row>
    <row r="63" spans="1:20" s="79" customFormat="1" ht="13" x14ac:dyDescent="0.3">
      <c r="A63" s="31"/>
      <c r="B63" s="32"/>
      <c r="C63" s="32"/>
      <c r="D63" s="32"/>
      <c r="E63" s="89"/>
      <c r="F63" s="32"/>
      <c r="G63" s="32"/>
      <c r="H63" s="32"/>
      <c r="I63" s="32"/>
      <c r="J63" s="89"/>
      <c r="K63" s="32"/>
      <c r="L63" s="32"/>
      <c r="M63" s="90"/>
      <c r="N63" s="90"/>
      <c r="O63" s="91"/>
      <c r="P63" s="32"/>
      <c r="Q63" s="105"/>
      <c r="R63" s="104"/>
      <c r="S63" s="104"/>
      <c r="T63" s="104"/>
    </row>
    <row r="64" spans="1:20" s="79" customFormat="1" ht="13" x14ac:dyDescent="0.3">
      <c r="A64" s="31"/>
      <c r="B64" s="32"/>
      <c r="C64" s="32"/>
      <c r="D64" s="32"/>
      <c r="E64" s="89"/>
      <c r="F64" s="32"/>
      <c r="G64" s="32"/>
      <c r="H64" s="32"/>
      <c r="I64" s="32"/>
      <c r="J64" s="89"/>
      <c r="K64" s="32"/>
      <c r="L64" s="32"/>
      <c r="M64" s="90"/>
      <c r="N64" s="90"/>
      <c r="O64" s="91"/>
      <c r="P64" s="32"/>
      <c r="Q64" s="105"/>
      <c r="R64" s="104"/>
      <c r="S64" s="104"/>
      <c r="T64" s="104"/>
    </row>
    <row r="65" spans="1:20" s="79" customFormat="1" ht="13" x14ac:dyDescent="0.3">
      <c r="A65" s="31"/>
      <c r="B65" s="32"/>
      <c r="C65" s="32"/>
      <c r="D65" s="32"/>
      <c r="E65" s="89"/>
      <c r="F65" s="32"/>
      <c r="G65" s="32"/>
      <c r="H65" s="32"/>
      <c r="I65" s="32"/>
      <c r="J65" s="89"/>
      <c r="K65" s="32"/>
      <c r="L65" s="32"/>
      <c r="M65" s="90"/>
      <c r="N65" s="90"/>
      <c r="O65" s="91"/>
      <c r="P65" s="32"/>
      <c r="Q65" s="105"/>
      <c r="R65" s="104"/>
      <c r="S65" s="104"/>
      <c r="T65" s="104"/>
    </row>
    <row r="66" spans="1:20" s="79" customFormat="1" ht="13" x14ac:dyDescent="0.3">
      <c r="A66" s="31"/>
      <c r="B66" s="32"/>
      <c r="C66" s="32"/>
      <c r="D66" s="32"/>
      <c r="E66" s="89"/>
      <c r="F66" s="32"/>
      <c r="G66" s="32"/>
      <c r="H66" s="32"/>
      <c r="I66" s="32"/>
      <c r="J66" s="89"/>
      <c r="K66" s="32"/>
      <c r="L66" s="32"/>
      <c r="M66" s="90"/>
      <c r="N66" s="90"/>
      <c r="O66" s="91"/>
      <c r="P66" s="32"/>
      <c r="Q66" s="105"/>
      <c r="R66" s="104"/>
      <c r="S66" s="104"/>
      <c r="T66" s="104"/>
    </row>
    <row r="67" spans="1:20" s="79" customFormat="1" ht="13" x14ac:dyDescent="0.3">
      <c r="A67" s="31"/>
      <c r="B67" s="32"/>
      <c r="C67" s="32"/>
      <c r="D67" s="32"/>
      <c r="E67" s="89"/>
      <c r="F67" s="32"/>
      <c r="G67" s="32"/>
      <c r="H67" s="32"/>
      <c r="I67" s="32"/>
      <c r="J67" s="89"/>
      <c r="K67" s="32"/>
      <c r="L67" s="32"/>
      <c r="M67" s="90"/>
      <c r="N67" s="90"/>
      <c r="O67" s="91"/>
      <c r="P67" s="32"/>
      <c r="Q67" s="105"/>
      <c r="R67" s="104"/>
      <c r="S67" s="104"/>
      <c r="T67" s="104"/>
    </row>
    <row r="68" spans="1:20" s="79" customFormat="1" ht="13" x14ac:dyDescent="0.3">
      <c r="A68" s="31"/>
      <c r="B68" s="32"/>
      <c r="C68" s="32"/>
      <c r="D68" s="32"/>
      <c r="E68" s="89"/>
      <c r="F68" s="32"/>
      <c r="G68" s="32"/>
      <c r="H68" s="32"/>
      <c r="I68" s="32"/>
      <c r="J68" s="89"/>
      <c r="K68" s="32"/>
      <c r="L68" s="32"/>
      <c r="M68" s="90"/>
      <c r="N68" s="90"/>
      <c r="O68" s="91"/>
      <c r="P68" s="32"/>
      <c r="Q68" s="105"/>
      <c r="R68" s="104"/>
      <c r="S68" s="104"/>
      <c r="T68" s="104"/>
    </row>
    <row r="69" spans="1:20" s="79" customFormat="1" ht="13" x14ac:dyDescent="0.3">
      <c r="A69" s="31"/>
      <c r="B69" s="32"/>
      <c r="C69" s="32"/>
      <c r="D69" s="32"/>
      <c r="E69" s="89"/>
      <c r="F69" s="32"/>
      <c r="G69" s="32"/>
      <c r="H69" s="32"/>
      <c r="I69" s="32"/>
      <c r="J69" s="89"/>
      <c r="K69" s="32"/>
      <c r="L69" s="32"/>
      <c r="M69" s="90"/>
      <c r="N69" s="90"/>
      <c r="O69" s="91"/>
      <c r="P69" s="32"/>
      <c r="Q69" s="105"/>
      <c r="R69" s="104"/>
      <c r="S69" s="104"/>
      <c r="T69" s="104"/>
    </row>
    <row r="70" spans="1:20" s="79" customFormat="1" ht="13" x14ac:dyDescent="0.3">
      <c r="A70" s="31"/>
      <c r="B70" s="32"/>
      <c r="C70" s="32"/>
      <c r="D70" s="32"/>
      <c r="E70" s="89"/>
      <c r="F70" s="32"/>
      <c r="G70" s="32"/>
      <c r="H70" s="32"/>
      <c r="I70" s="32"/>
      <c r="J70" s="89"/>
      <c r="K70" s="32"/>
      <c r="L70" s="32"/>
      <c r="M70" s="90"/>
      <c r="N70" s="90"/>
      <c r="O70" s="91"/>
      <c r="P70" s="32"/>
      <c r="Q70" s="105"/>
      <c r="R70" s="104"/>
      <c r="S70" s="104"/>
      <c r="T70" s="104"/>
    </row>
    <row r="71" spans="1:20" s="79" customFormat="1" ht="13" x14ac:dyDescent="0.3">
      <c r="A71" s="31"/>
      <c r="B71" s="32"/>
      <c r="C71" s="32"/>
      <c r="D71" s="32"/>
      <c r="E71" s="89"/>
      <c r="F71" s="32"/>
      <c r="G71" s="32"/>
      <c r="H71" s="32"/>
      <c r="I71" s="32"/>
      <c r="J71" s="89"/>
      <c r="K71" s="32"/>
      <c r="L71" s="32"/>
      <c r="M71" s="90"/>
      <c r="N71" s="90"/>
      <c r="O71" s="91"/>
      <c r="P71" s="32"/>
      <c r="Q71" s="105"/>
      <c r="R71" s="104"/>
      <c r="S71" s="104"/>
      <c r="T71" s="104"/>
    </row>
    <row r="72" spans="1:20" s="79" customFormat="1" ht="13" x14ac:dyDescent="0.3">
      <c r="A72" s="31"/>
      <c r="B72" s="32"/>
      <c r="C72" s="32"/>
      <c r="D72" s="32"/>
      <c r="E72" s="89"/>
      <c r="F72" s="32"/>
      <c r="G72" s="32"/>
      <c r="H72" s="32"/>
      <c r="I72" s="32"/>
      <c r="J72" s="89"/>
      <c r="K72" s="32"/>
      <c r="L72" s="32"/>
      <c r="M72" s="90"/>
      <c r="N72" s="90"/>
      <c r="O72" s="91"/>
      <c r="P72" s="32"/>
      <c r="Q72" s="105"/>
      <c r="R72" s="104"/>
      <c r="S72" s="104"/>
      <c r="T72" s="104"/>
    </row>
    <row r="73" spans="1:20" s="79" customFormat="1" ht="13" x14ac:dyDescent="0.3">
      <c r="A73" s="31"/>
      <c r="B73" s="32"/>
      <c r="C73" s="32"/>
      <c r="D73" s="32"/>
      <c r="E73" s="89"/>
      <c r="F73" s="32"/>
      <c r="G73" s="32"/>
      <c r="H73" s="32"/>
      <c r="I73" s="32"/>
      <c r="J73" s="89"/>
      <c r="K73" s="32"/>
      <c r="L73" s="32"/>
      <c r="M73" s="90"/>
      <c r="N73" s="90"/>
      <c r="O73" s="91"/>
      <c r="P73" s="32"/>
      <c r="Q73" s="105"/>
      <c r="R73" s="104"/>
      <c r="S73" s="104"/>
      <c r="T73" s="104"/>
    </row>
    <row r="74" spans="1:20" s="79" customFormat="1" ht="13" x14ac:dyDescent="0.3">
      <c r="A74" s="31"/>
      <c r="B74" s="32"/>
      <c r="C74" s="32"/>
      <c r="D74" s="32"/>
      <c r="E74" s="89"/>
      <c r="F74" s="32"/>
      <c r="G74" s="32"/>
      <c r="H74" s="32"/>
      <c r="I74" s="32"/>
      <c r="J74" s="89"/>
      <c r="K74" s="32"/>
      <c r="L74" s="32"/>
      <c r="M74" s="90"/>
      <c r="N74" s="90"/>
      <c r="O74" s="91"/>
      <c r="P74" s="32"/>
      <c r="Q74" s="105"/>
      <c r="R74" s="104"/>
      <c r="S74" s="104"/>
      <c r="T74" s="104"/>
    </row>
    <row r="75" spans="1:20" s="79" customFormat="1" ht="13" x14ac:dyDescent="0.3">
      <c r="A75" s="31"/>
      <c r="B75" s="32"/>
      <c r="C75" s="32"/>
      <c r="D75" s="32"/>
      <c r="E75" s="89"/>
      <c r="F75" s="32"/>
      <c r="G75" s="32"/>
      <c r="H75" s="32"/>
      <c r="I75" s="32"/>
      <c r="J75" s="89"/>
      <c r="K75" s="32"/>
      <c r="L75" s="32"/>
      <c r="M75" s="90"/>
      <c r="N75" s="90"/>
      <c r="O75" s="91"/>
      <c r="P75" s="32"/>
      <c r="Q75" s="105"/>
      <c r="R75" s="104"/>
      <c r="S75" s="104"/>
      <c r="T75" s="104"/>
    </row>
    <row r="76" spans="1:20" s="79" customFormat="1" ht="13" x14ac:dyDescent="0.3">
      <c r="A76" s="31"/>
      <c r="B76" s="32"/>
      <c r="C76" s="32"/>
      <c r="D76" s="32"/>
      <c r="E76" s="89"/>
      <c r="F76" s="32"/>
      <c r="G76" s="32"/>
      <c r="H76" s="32"/>
      <c r="I76" s="32"/>
      <c r="J76" s="89"/>
      <c r="K76" s="32"/>
      <c r="L76" s="32"/>
      <c r="M76" s="90"/>
      <c r="N76" s="90"/>
      <c r="O76" s="91"/>
      <c r="P76" s="32"/>
      <c r="Q76" s="105"/>
      <c r="R76" s="104"/>
      <c r="S76" s="104"/>
      <c r="T76" s="104"/>
    </row>
    <row r="77" spans="1:20" s="79" customFormat="1" ht="13" x14ac:dyDescent="0.3">
      <c r="A77" s="31"/>
      <c r="B77" s="32"/>
      <c r="C77" s="32"/>
      <c r="D77" s="32"/>
      <c r="E77" s="89"/>
      <c r="F77" s="32"/>
      <c r="G77" s="32"/>
      <c r="H77" s="32"/>
      <c r="I77" s="32"/>
      <c r="J77" s="89"/>
      <c r="K77" s="32"/>
      <c r="L77" s="32"/>
      <c r="M77" s="90"/>
      <c r="N77" s="90"/>
      <c r="O77" s="91"/>
      <c r="P77" s="32"/>
      <c r="Q77" s="105"/>
      <c r="R77" s="104"/>
      <c r="S77" s="104"/>
      <c r="T77" s="104"/>
    </row>
    <row r="78" spans="1:20" s="79" customFormat="1" ht="13" x14ac:dyDescent="0.3">
      <c r="A78" s="31"/>
      <c r="B78" s="32"/>
      <c r="C78" s="32"/>
      <c r="D78" s="32"/>
      <c r="E78" s="89"/>
      <c r="F78" s="32"/>
      <c r="G78" s="32"/>
      <c r="H78" s="32"/>
      <c r="I78" s="32"/>
      <c r="J78" s="89"/>
      <c r="K78" s="32"/>
      <c r="L78" s="32"/>
      <c r="M78" s="90"/>
      <c r="N78" s="90"/>
      <c r="O78" s="91"/>
      <c r="P78" s="32"/>
      <c r="Q78" s="105"/>
      <c r="R78" s="104"/>
      <c r="S78" s="104"/>
      <c r="T78" s="104"/>
    </row>
    <row r="79" spans="1:20" s="79" customFormat="1" ht="13" x14ac:dyDescent="0.3">
      <c r="A79" s="31"/>
      <c r="B79" s="32"/>
      <c r="C79" s="32"/>
      <c r="D79" s="32"/>
      <c r="E79" s="89"/>
      <c r="F79" s="32"/>
      <c r="G79" s="32"/>
      <c r="H79" s="32"/>
      <c r="I79" s="32"/>
      <c r="J79" s="89"/>
      <c r="K79" s="32"/>
      <c r="L79" s="32"/>
      <c r="M79" s="90"/>
      <c r="N79" s="90"/>
      <c r="O79" s="91"/>
      <c r="P79" s="32"/>
      <c r="Q79" s="105"/>
      <c r="R79" s="104"/>
      <c r="S79" s="104"/>
      <c r="T79" s="104"/>
    </row>
    <row r="80" spans="1:20" s="79" customFormat="1" ht="13" x14ac:dyDescent="0.3">
      <c r="A80" s="31"/>
      <c r="B80" s="32"/>
      <c r="C80" s="32"/>
      <c r="D80" s="32"/>
      <c r="E80" s="89"/>
      <c r="F80" s="32"/>
      <c r="G80" s="32"/>
      <c r="H80" s="32"/>
      <c r="I80" s="32"/>
      <c r="J80" s="89"/>
      <c r="K80" s="32"/>
      <c r="L80" s="32"/>
      <c r="M80" s="90"/>
      <c r="N80" s="90"/>
      <c r="O80" s="91"/>
      <c r="P80" s="32"/>
      <c r="Q80" s="105"/>
      <c r="R80" s="104"/>
      <c r="S80" s="104"/>
      <c r="T80" s="104"/>
    </row>
    <row r="81" spans="1:20" s="79" customFormat="1" ht="13" x14ac:dyDescent="0.3">
      <c r="A81" s="31"/>
      <c r="B81" s="32"/>
      <c r="C81" s="32"/>
      <c r="D81" s="32"/>
      <c r="E81" s="89"/>
      <c r="F81" s="32"/>
      <c r="G81" s="32"/>
      <c r="H81" s="32"/>
      <c r="I81" s="32"/>
      <c r="J81" s="89"/>
      <c r="K81" s="32"/>
      <c r="L81" s="32"/>
      <c r="M81" s="90"/>
      <c r="N81" s="90"/>
      <c r="O81" s="91"/>
      <c r="P81" s="32"/>
      <c r="Q81" s="105"/>
      <c r="R81" s="104"/>
      <c r="S81" s="104"/>
      <c r="T81" s="104"/>
    </row>
    <row r="82" spans="1:20" s="79" customFormat="1" ht="13" x14ac:dyDescent="0.3">
      <c r="A82" s="31"/>
      <c r="B82" s="32"/>
      <c r="C82" s="32"/>
      <c r="D82" s="32"/>
      <c r="E82" s="89"/>
      <c r="F82" s="32"/>
      <c r="G82" s="32"/>
      <c r="H82" s="32"/>
      <c r="I82" s="32"/>
      <c r="J82" s="89"/>
      <c r="K82" s="32"/>
      <c r="L82" s="32"/>
      <c r="M82" s="90"/>
      <c r="N82" s="90"/>
      <c r="O82" s="91"/>
      <c r="P82" s="32"/>
      <c r="Q82" s="105"/>
      <c r="R82" s="104"/>
      <c r="S82" s="104"/>
      <c r="T82" s="104"/>
    </row>
    <row r="83" spans="1:20" s="79" customFormat="1" ht="13" x14ac:dyDescent="0.3">
      <c r="A83" s="31"/>
      <c r="B83" s="32"/>
      <c r="C83" s="32"/>
      <c r="D83" s="32"/>
      <c r="E83" s="89"/>
      <c r="F83" s="32"/>
      <c r="G83" s="32"/>
      <c r="H83" s="32"/>
      <c r="I83" s="32"/>
      <c r="J83" s="89"/>
      <c r="K83" s="32"/>
      <c r="L83" s="32"/>
      <c r="M83" s="90"/>
      <c r="N83" s="90"/>
      <c r="O83" s="91"/>
      <c r="P83" s="32"/>
      <c r="Q83" s="105"/>
      <c r="R83" s="104"/>
      <c r="S83" s="104"/>
      <c r="T83" s="104"/>
    </row>
    <row r="84" spans="1:20" s="79" customFormat="1" ht="13" x14ac:dyDescent="0.3">
      <c r="A84" s="31"/>
      <c r="B84" s="32"/>
      <c r="C84" s="32"/>
      <c r="D84" s="32"/>
      <c r="E84" s="89"/>
      <c r="F84" s="32"/>
      <c r="G84" s="32"/>
      <c r="H84" s="32"/>
      <c r="I84" s="32"/>
      <c r="J84" s="89"/>
      <c r="K84" s="32"/>
      <c r="L84" s="32"/>
      <c r="M84" s="90"/>
      <c r="N84" s="90"/>
      <c r="O84" s="91"/>
      <c r="P84" s="32"/>
      <c r="Q84" s="105"/>
      <c r="R84" s="104"/>
      <c r="S84" s="104"/>
      <c r="T84" s="104"/>
    </row>
    <row r="85" spans="1:20" s="79" customFormat="1" ht="13" x14ac:dyDescent="0.3">
      <c r="A85" s="31"/>
      <c r="B85" s="32"/>
      <c r="C85" s="32"/>
      <c r="D85" s="32"/>
      <c r="E85" s="89"/>
      <c r="F85" s="32"/>
      <c r="G85" s="32"/>
      <c r="H85" s="32"/>
      <c r="I85" s="32"/>
      <c r="J85" s="89"/>
      <c r="K85" s="32"/>
      <c r="L85" s="32"/>
      <c r="M85" s="90"/>
      <c r="N85" s="90"/>
      <c r="O85" s="91"/>
      <c r="P85" s="32"/>
      <c r="Q85" s="105"/>
      <c r="R85" s="104"/>
      <c r="S85" s="104"/>
      <c r="T85" s="104"/>
    </row>
    <row r="86" spans="1:20" s="79" customFormat="1" ht="13" x14ac:dyDescent="0.3">
      <c r="A86" s="31"/>
      <c r="B86" s="32"/>
      <c r="C86" s="32"/>
      <c r="D86" s="32"/>
      <c r="E86" s="89"/>
      <c r="F86" s="32"/>
      <c r="G86" s="32"/>
      <c r="H86" s="32"/>
      <c r="I86" s="32"/>
      <c r="J86" s="89"/>
      <c r="K86" s="32"/>
      <c r="L86" s="32"/>
      <c r="M86" s="90"/>
      <c r="N86" s="90"/>
      <c r="O86" s="91"/>
      <c r="P86" s="32"/>
      <c r="Q86" s="105"/>
      <c r="R86" s="104"/>
      <c r="S86" s="104"/>
      <c r="T86" s="104"/>
    </row>
    <row r="87" spans="1:20" s="79" customFormat="1" ht="13" x14ac:dyDescent="0.3">
      <c r="A87" s="31"/>
      <c r="B87" s="32"/>
      <c r="C87" s="32"/>
      <c r="D87" s="32"/>
      <c r="E87" s="89"/>
      <c r="F87" s="32"/>
      <c r="G87" s="32"/>
      <c r="H87" s="32"/>
      <c r="I87" s="32"/>
      <c r="J87" s="89"/>
      <c r="K87" s="32"/>
      <c r="L87" s="32"/>
      <c r="M87" s="90"/>
      <c r="N87" s="90"/>
      <c r="O87" s="91"/>
      <c r="P87" s="32"/>
      <c r="Q87" s="105"/>
      <c r="R87" s="104"/>
      <c r="S87" s="104"/>
      <c r="T87" s="104"/>
    </row>
    <row r="88" spans="1:20" s="79" customFormat="1" ht="13" x14ac:dyDescent="0.3">
      <c r="A88" s="31"/>
      <c r="B88" s="32"/>
      <c r="C88" s="32"/>
      <c r="D88" s="32"/>
      <c r="E88" s="89"/>
      <c r="F88" s="32"/>
      <c r="G88" s="32"/>
      <c r="H88" s="32"/>
      <c r="I88" s="32"/>
      <c r="J88" s="89"/>
      <c r="K88" s="32"/>
      <c r="L88" s="32"/>
      <c r="M88" s="90"/>
      <c r="N88" s="90"/>
      <c r="O88" s="91"/>
      <c r="P88" s="32"/>
      <c r="Q88" s="105"/>
      <c r="R88" s="104"/>
      <c r="S88" s="104"/>
      <c r="T88" s="104"/>
    </row>
    <row r="89" spans="1:20" s="79" customFormat="1" ht="13" x14ac:dyDescent="0.3">
      <c r="A89" s="31"/>
      <c r="B89" s="32"/>
      <c r="C89" s="32"/>
      <c r="D89" s="32"/>
      <c r="E89" s="89"/>
      <c r="F89" s="32"/>
      <c r="G89" s="32"/>
      <c r="H89" s="32"/>
      <c r="I89" s="32"/>
      <c r="J89" s="89"/>
      <c r="K89" s="32"/>
      <c r="L89" s="32"/>
      <c r="M89" s="90"/>
      <c r="N89" s="90"/>
      <c r="O89" s="91"/>
      <c r="P89" s="32"/>
      <c r="Q89" s="105"/>
      <c r="R89" s="104"/>
      <c r="S89" s="104"/>
      <c r="T89" s="104"/>
    </row>
    <row r="90" spans="1:20" s="79" customFormat="1" ht="13" x14ac:dyDescent="0.3">
      <c r="A90" s="31"/>
      <c r="B90" s="32"/>
      <c r="C90" s="32"/>
      <c r="D90" s="32"/>
      <c r="E90" s="89"/>
      <c r="F90" s="32"/>
      <c r="G90" s="32"/>
      <c r="H90" s="32"/>
      <c r="I90" s="32"/>
      <c r="J90" s="89"/>
      <c r="K90" s="32"/>
      <c r="L90" s="32"/>
      <c r="M90" s="90"/>
      <c r="N90" s="90"/>
      <c r="O90" s="91"/>
      <c r="P90" s="32"/>
      <c r="Q90" s="105"/>
      <c r="R90" s="104"/>
      <c r="S90" s="104"/>
      <c r="T90" s="104"/>
    </row>
    <row r="91" spans="1:20" s="79" customFormat="1" ht="13" x14ac:dyDescent="0.3">
      <c r="A91" s="31"/>
      <c r="B91" s="32"/>
      <c r="C91" s="32"/>
      <c r="D91" s="32"/>
      <c r="E91" s="89"/>
      <c r="F91" s="32"/>
      <c r="G91" s="32"/>
      <c r="H91" s="32"/>
      <c r="I91" s="32"/>
      <c r="J91" s="89"/>
      <c r="K91" s="32"/>
      <c r="L91" s="32"/>
      <c r="M91" s="90"/>
      <c r="N91" s="90"/>
      <c r="O91" s="91"/>
      <c r="P91" s="32"/>
      <c r="Q91" s="105"/>
      <c r="R91" s="104"/>
      <c r="S91" s="104"/>
      <c r="T91" s="104"/>
    </row>
    <row r="92" spans="1:20" s="79" customFormat="1" ht="13" x14ac:dyDescent="0.3">
      <c r="A92" s="31"/>
      <c r="B92" s="32"/>
      <c r="C92" s="32"/>
      <c r="D92" s="32"/>
      <c r="E92" s="89"/>
      <c r="F92" s="32"/>
      <c r="G92" s="32"/>
      <c r="H92" s="32"/>
      <c r="I92" s="32"/>
      <c r="J92" s="89"/>
      <c r="K92" s="32"/>
      <c r="L92" s="32"/>
      <c r="M92" s="90"/>
      <c r="N92" s="90"/>
      <c r="O92" s="91"/>
      <c r="P92" s="32"/>
      <c r="Q92" s="105"/>
      <c r="R92" s="104"/>
      <c r="S92" s="104"/>
      <c r="T92" s="104"/>
    </row>
    <row r="93" spans="1:20" s="79" customFormat="1" ht="13" x14ac:dyDescent="0.3">
      <c r="A93" s="31"/>
      <c r="B93" s="32"/>
      <c r="C93" s="32"/>
      <c r="D93" s="32"/>
      <c r="E93" s="89"/>
      <c r="F93" s="32"/>
      <c r="G93" s="32"/>
      <c r="H93" s="32"/>
      <c r="I93" s="32"/>
      <c r="J93" s="89"/>
      <c r="K93" s="32"/>
      <c r="L93" s="32"/>
      <c r="M93" s="90"/>
      <c r="N93" s="90"/>
      <c r="O93" s="91"/>
      <c r="P93" s="32"/>
      <c r="Q93" s="105"/>
      <c r="R93" s="104"/>
      <c r="S93" s="104"/>
      <c r="T93" s="104"/>
    </row>
    <row r="94" spans="1:20" s="79" customFormat="1" ht="13" x14ac:dyDescent="0.3">
      <c r="A94" s="31"/>
      <c r="B94" s="32"/>
      <c r="C94" s="32"/>
      <c r="D94" s="32"/>
      <c r="E94" s="89"/>
      <c r="F94" s="32"/>
      <c r="G94" s="32"/>
      <c r="H94" s="32"/>
      <c r="I94" s="32"/>
      <c r="J94" s="89"/>
      <c r="K94" s="32"/>
      <c r="L94" s="32"/>
      <c r="M94" s="90"/>
      <c r="N94" s="90"/>
      <c r="O94" s="91"/>
      <c r="P94" s="32"/>
      <c r="Q94" s="105"/>
      <c r="R94" s="104"/>
      <c r="S94" s="104"/>
      <c r="T94" s="104"/>
    </row>
    <row r="95" spans="1:20" s="79" customFormat="1" ht="13" x14ac:dyDescent="0.3">
      <c r="A95" s="31"/>
      <c r="B95" s="32"/>
      <c r="C95" s="32"/>
      <c r="D95" s="32"/>
      <c r="E95" s="89"/>
      <c r="F95" s="32"/>
      <c r="G95" s="32"/>
      <c r="H95" s="32"/>
      <c r="I95" s="32"/>
      <c r="J95" s="89"/>
      <c r="K95" s="32"/>
      <c r="L95" s="32"/>
      <c r="M95" s="90"/>
      <c r="N95" s="90"/>
      <c r="O95" s="91"/>
      <c r="P95" s="32"/>
      <c r="Q95" s="105"/>
      <c r="R95" s="104"/>
      <c r="S95" s="104"/>
      <c r="T95" s="104"/>
    </row>
    <row r="96" spans="1:20" s="79" customFormat="1" ht="13" x14ac:dyDescent="0.3">
      <c r="A96" s="31"/>
      <c r="B96" s="32"/>
      <c r="C96" s="32"/>
      <c r="D96" s="32"/>
      <c r="E96" s="89"/>
      <c r="F96" s="32"/>
      <c r="G96" s="32"/>
      <c r="H96" s="32"/>
      <c r="I96" s="32"/>
      <c r="J96" s="89"/>
      <c r="K96" s="32"/>
      <c r="L96" s="32"/>
      <c r="M96" s="90"/>
      <c r="N96" s="90"/>
      <c r="O96" s="91"/>
      <c r="P96" s="32"/>
      <c r="Q96" s="105"/>
      <c r="R96" s="104"/>
      <c r="S96" s="104"/>
      <c r="T96" s="104"/>
    </row>
    <row r="97" spans="1:20" s="79" customFormat="1" ht="13" x14ac:dyDescent="0.3">
      <c r="A97" s="31"/>
      <c r="B97" s="32"/>
      <c r="C97" s="32"/>
      <c r="D97" s="32"/>
      <c r="E97" s="89"/>
      <c r="F97" s="32"/>
      <c r="G97" s="32"/>
      <c r="H97" s="32"/>
      <c r="I97" s="32"/>
      <c r="J97" s="89"/>
      <c r="K97" s="32"/>
      <c r="L97" s="32"/>
      <c r="M97" s="90"/>
      <c r="N97" s="90"/>
      <c r="O97" s="91"/>
      <c r="P97" s="32"/>
      <c r="Q97" s="105"/>
      <c r="R97" s="104"/>
      <c r="S97" s="104"/>
      <c r="T97" s="104"/>
    </row>
    <row r="98" spans="1:20" s="79" customFormat="1" ht="13" x14ac:dyDescent="0.3">
      <c r="A98" s="31"/>
      <c r="B98" s="32"/>
      <c r="C98" s="32"/>
      <c r="D98" s="32"/>
      <c r="E98" s="89"/>
      <c r="F98" s="32"/>
      <c r="G98" s="32"/>
      <c r="H98" s="32"/>
      <c r="I98" s="32"/>
      <c r="J98" s="89"/>
      <c r="K98" s="32"/>
      <c r="L98" s="32"/>
      <c r="M98" s="90"/>
      <c r="N98" s="90"/>
      <c r="O98" s="91"/>
      <c r="P98" s="32"/>
      <c r="Q98" s="105"/>
      <c r="R98" s="104"/>
      <c r="S98" s="104"/>
      <c r="T98" s="104"/>
    </row>
    <row r="99" spans="1:20" s="79" customFormat="1" ht="13" x14ac:dyDescent="0.3">
      <c r="A99" s="31"/>
      <c r="B99" s="32"/>
      <c r="C99" s="32"/>
      <c r="D99" s="32"/>
      <c r="E99" s="89"/>
      <c r="F99" s="32"/>
      <c r="G99" s="32"/>
      <c r="H99" s="32"/>
      <c r="I99" s="32"/>
      <c r="J99" s="89"/>
      <c r="K99" s="32"/>
      <c r="L99" s="32"/>
      <c r="M99" s="90"/>
      <c r="N99" s="90"/>
      <c r="O99" s="91"/>
      <c r="P99" s="32"/>
      <c r="Q99" s="105"/>
      <c r="R99" s="104"/>
      <c r="S99" s="104"/>
      <c r="T99" s="104"/>
    </row>
    <row r="100" spans="1:20" s="79" customFormat="1" ht="13" x14ac:dyDescent="0.3">
      <c r="A100" s="31"/>
      <c r="B100" s="32"/>
      <c r="C100" s="32"/>
      <c r="D100" s="32"/>
      <c r="E100" s="89"/>
      <c r="F100" s="32"/>
      <c r="G100" s="32"/>
      <c r="H100" s="32"/>
      <c r="I100" s="32"/>
      <c r="J100" s="89"/>
      <c r="K100" s="32"/>
      <c r="L100" s="32"/>
      <c r="M100" s="90"/>
      <c r="N100" s="90"/>
      <c r="O100" s="91"/>
      <c r="P100" s="32"/>
      <c r="Q100" s="105"/>
      <c r="R100" s="104"/>
      <c r="S100" s="104"/>
      <c r="T100" s="104"/>
    </row>
    <row r="101" spans="1:20" s="79" customFormat="1" ht="13" x14ac:dyDescent="0.3">
      <c r="A101" s="31"/>
      <c r="B101" s="32"/>
      <c r="C101" s="32"/>
      <c r="D101" s="32"/>
      <c r="E101" s="89"/>
      <c r="F101" s="32"/>
      <c r="G101" s="32"/>
      <c r="H101" s="32"/>
      <c r="I101" s="32"/>
      <c r="J101" s="89"/>
      <c r="K101" s="32"/>
      <c r="L101" s="32"/>
      <c r="M101" s="90"/>
      <c r="N101" s="90"/>
      <c r="O101" s="91"/>
      <c r="P101" s="32"/>
      <c r="Q101" s="105"/>
      <c r="R101" s="104"/>
      <c r="S101" s="104"/>
      <c r="T101" s="104"/>
    </row>
    <row r="102" spans="1:20" s="79" customFormat="1" ht="13" x14ac:dyDescent="0.3">
      <c r="A102" s="31"/>
      <c r="B102" s="32"/>
      <c r="C102" s="32"/>
      <c r="D102" s="32"/>
      <c r="E102" s="89"/>
      <c r="F102" s="32"/>
      <c r="G102" s="32"/>
      <c r="H102" s="32"/>
      <c r="I102" s="32"/>
      <c r="J102" s="89"/>
      <c r="K102" s="32"/>
      <c r="L102" s="32"/>
      <c r="M102" s="90"/>
      <c r="N102" s="90"/>
      <c r="O102" s="91"/>
      <c r="P102" s="32"/>
      <c r="Q102" s="105"/>
      <c r="R102" s="104"/>
      <c r="S102" s="104"/>
      <c r="T102" s="104"/>
    </row>
    <row r="103" spans="1:20" s="79" customFormat="1" ht="13" x14ac:dyDescent="0.3">
      <c r="A103" s="31"/>
      <c r="B103" s="32"/>
      <c r="C103" s="32"/>
      <c r="D103" s="32"/>
      <c r="E103" s="89"/>
      <c r="F103" s="32"/>
      <c r="G103" s="32"/>
      <c r="H103" s="32"/>
      <c r="I103" s="32"/>
      <c r="J103" s="89"/>
      <c r="K103" s="32"/>
      <c r="L103" s="32"/>
      <c r="M103" s="90"/>
      <c r="N103" s="90"/>
      <c r="O103" s="91"/>
      <c r="P103" s="32"/>
      <c r="Q103" s="105"/>
      <c r="R103" s="104"/>
      <c r="S103" s="104"/>
      <c r="T103" s="104"/>
    </row>
    <row r="104" spans="1:20" s="79" customFormat="1" ht="13" x14ac:dyDescent="0.3">
      <c r="A104" s="31"/>
      <c r="B104" s="32"/>
      <c r="C104" s="32"/>
      <c r="D104" s="32"/>
      <c r="E104" s="89"/>
      <c r="F104" s="32"/>
      <c r="G104" s="32"/>
      <c r="H104" s="32"/>
      <c r="I104" s="32"/>
      <c r="J104" s="89"/>
      <c r="K104" s="32"/>
      <c r="L104" s="32"/>
      <c r="M104" s="90"/>
      <c r="N104" s="90"/>
      <c r="O104" s="91"/>
      <c r="P104" s="32"/>
      <c r="Q104" s="105"/>
      <c r="R104" s="104"/>
      <c r="S104" s="104"/>
      <c r="T104" s="104"/>
    </row>
    <row r="105" spans="1:20" s="79" customFormat="1" ht="13" x14ac:dyDescent="0.3">
      <c r="A105" s="31"/>
      <c r="B105" s="32"/>
      <c r="C105" s="32"/>
      <c r="D105" s="32"/>
      <c r="E105" s="89"/>
      <c r="F105" s="32"/>
      <c r="G105" s="32"/>
      <c r="H105" s="32"/>
      <c r="I105" s="32"/>
      <c r="J105" s="89"/>
      <c r="K105" s="32"/>
      <c r="L105" s="32"/>
      <c r="M105" s="90"/>
      <c r="N105" s="90"/>
      <c r="O105" s="91"/>
      <c r="P105" s="32"/>
      <c r="Q105" s="105"/>
      <c r="R105" s="104"/>
      <c r="S105" s="104"/>
      <c r="T105" s="104"/>
    </row>
    <row r="106" spans="1:20" s="79" customFormat="1" ht="13" x14ac:dyDescent="0.3">
      <c r="A106" s="31"/>
      <c r="B106" s="32"/>
      <c r="C106" s="32"/>
      <c r="D106" s="32"/>
      <c r="E106" s="89"/>
      <c r="F106" s="32"/>
      <c r="G106" s="32"/>
      <c r="H106" s="32"/>
      <c r="I106" s="32"/>
      <c r="J106" s="89"/>
      <c r="K106" s="32"/>
      <c r="L106" s="32"/>
      <c r="M106" s="90"/>
      <c r="N106" s="90"/>
      <c r="O106" s="91"/>
      <c r="P106" s="32"/>
      <c r="Q106" s="105"/>
      <c r="R106" s="104"/>
      <c r="S106" s="104"/>
      <c r="T106" s="104"/>
    </row>
    <row r="107" spans="1:20" s="79" customFormat="1" ht="13" x14ac:dyDescent="0.3">
      <c r="A107" s="31"/>
      <c r="B107" s="32"/>
      <c r="C107" s="32"/>
      <c r="D107" s="32"/>
      <c r="E107" s="89"/>
      <c r="F107" s="32"/>
      <c r="G107" s="32"/>
      <c r="H107" s="32"/>
      <c r="I107" s="32"/>
      <c r="J107" s="89"/>
      <c r="K107" s="32"/>
      <c r="L107" s="32"/>
      <c r="M107" s="90"/>
      <c r="N107" s="90"/>
      <c r="O107" s="91"/>
      <c r="P107" s="32"/>
      <c r="Q107" s="105"/>
      <c r="R107" s="104"/>
      <c r="S107" s="104"/>
      <c r="T107" s="104"/>
    </row>
    <row r="108" spans="1:20" s="79" customFormat="1" ht="13" x14ac:dyDescent="0.3">
      <c r="A108" s="31"/>
      <c r="B108" s="32"/>
      <c r="C108" s="32"/>
      <c r="D108" s="32"/>
      <c r="E108" s="89"/>
      <c r="F108" s="32"/>
      <c r="G108" s="32"/>
      <c r="H108" s="32"/>
      <c r="I108" s="32"/>
      <c r="J108" s="89"/>
      <c r="K108" s="32"/>
      <c r="L108" s="32"/>
      <c r="M108" s="90"/>
      <c r="N108" s="90"/>
      <c r="O108" s="91"/>
      <c r="P108" s="32"/>
      <c r="Q108" s="105"/>
      <c r="R108" s="104"/>
      <c r="S108" s="104"/>
      <c r="T108" s="104"/>
    </row>
    <row r="109" spans="1:20" s="79" customFormat="1" ht="13" x14ac:dyDescent="0.3">
      <c r="A109" s="31"/>
      <c r="B109" s="32"/>
      <c r="C109" s="32"/>
      <c r="D109" s="32"/>
      <c r="E109" s="89"/>
      <c r="F109" s="32"/>
      <c r="G109" s="32"/>
      <c r="H109" s="32"/>
      <c r="I109" s="32"/>
      <c r="J109" s="89"/>
      <c r="K109" s="32"/>
      <c r="L109" s="32"/>
      <c r="M109" s="90"/>
      <c r="N109" s="90"/>
      <c r="O109" s="91"/>
      <c r="P109" s="32"/>
      <c r="Q109" s="105"/>
      <c r="R109" s="104"/>
      <c r="S109" s="104"/>
      <c r="T109" s="104"/>
    </row>
    <row r="110" spans="1:20" s="79" customFormat="1" ht="13" x14ac:dyDescent="0.3">
      <c r="A110" s="31"/>
      <c r="B110" s="32"/>
      <c r="C110" s="32"/>
      <c r="D110" s="32"/>
      <c r="E110" s="89"/>
      <c r="F110" s="32"/>
      <c r="G110" s="32"/>
      <c r="H110" s="32"/>
      <c r="I110" s="32"/>
      <c r="J110" s="89"/>
      <c r="K110" s="32"/>
      <c r="L110" s="32"/>
      <c r="M110" s="90"/>
      <c r="N110" s="90"/>
      <c r="O110" s="91"/>
      <c r="P110" s="32"/>
      <c r="Q110" s="105"/>
      <c r="R110" s="104"/>
      <c r="S110" s="104"/>
      <c r="T110" s="104"/>
    </row>
    <row r="111" spans="1:20" s="79" customFormat="1" ht="13" x14ac:dyDescent="0.3">
      <c r="A111" s="31"/>
      <c r="B111" s="32"/>
      <c r="C111" s="32"/>
      <c r="D111" s="32"/>
      <c r="E111" s="89"/>
      <c r="F111" s="32"/>
      <c r="G111" s="32"/>
      <c r="H111" s="32"/>
      <c r="I111" s="32"/>
      <c r="J111" s="89"/>
      <c r="K111" s="32"/>
      <c r="L111" s="32"/>
      <c r="M111" s="90"/>
      <c r="N111" s="90"/>
      <c r="O111" s="91"/>
      <c r="P111" s="32"/>
      <c r="Q111" s="105"/>
      <c r="R111" s="104"/>
      <c r="S111" s="104"/>
      <c r="T111" s="104"/>
    </row>
    <row r="112" spans="1:20" s="79" customFormat="1" ht="13" x14ac:dyDescent="0.3">
      <c r="A112" s="31"/>
      <c r="B112" s="32"/>
      <c r="C112" s="32"/>
      <c r="D112" s="32"/>
      <c r="E112" s="89"/>
      <c r="F112" s="32"/>
      <c r="G112" s="32"/>
      <c r="H112" s="32"/>
      <c r="I112" s="32"/>
      <c r="J112" s="89"/>
      <c r="K112" s="32"/>
      <c r="L112" s="32"/>
      <c r="M112" s="90"/>
      <c r="N112" s="90"/>
      <c r="O112" s="91"/>
      <c r="P112" s="32"/>
      <c r="Q112" s="105"/>
      <c r="R112" s="104"/>
      <c r="S112" s="104"/>
      <c r="T112" s="104"/>
    </row>
    <row r="113" spans="1:20" s="79" customFormat="1" ht="13" x14ac:dyDescent="0.3">
      <c r="A113" s="31"/>
      <c r="B113" s="32"/>
      <c r="C113" s="32"/>
      <c r="D113" s="32"/>
      <c r="E113" s="89"/>
      <c r="F113" s="32"/>
      <c r="G113" s="32"/>
      <c r="H113" s="32"/>
      <c r="I113" s="32"/>
      <c r="J113" s="89"/>
      <c r="K113" s="32"/>
      <c r="L113" s="32"/>
      <c r="M113" s="90"/>
      <c r="N113" s="90"/>
      <c r="O113" s="91"/>
      <c r="P113" s="32"/>
      <c r="Q113" s="105"/>
      <c r="R113" s="104"/>
      <c r="S113" s="104"/>
      <c r="T113" s="104"/>
    </row>
    <row r="114" spans="1:20" s="79" customFormat="1" ht="13" x14ac:dyDescent="0.3">
      <c r="A114" s="31"/>
      <c r="B114" s="32"/>
      <c r="C114" s="32"/>
      <c r="D114" s="32"/>
      <c r="E114" s="89"/>
      <c r="F114" s="32"/>
      <c r="G114" s="32"/>
      <c r="H114" s="32"/>
      <c r="I114" s="32"/>
      <c r="J114" s="89"/>
      <c r="K114" s="32"/>
      <c r="L114" s="32"/>
      <c r="M114" s="90"/>
      <c r="N114" s="90"/>
      <c r="O114" s="91"/>
      <c r="P114" s="32"/>
      <c r="Q114" s="105"/>
      <c r="R114" s="104"/>
      <c r="S114" s="104"/>
      <c r="T114" s="104"/>
    </row>
    <row r="115" spans="1:20" s="79" customFormat="1" ht="13" x14ac:dyDescent="0.3">
      <c r="A115" s="31"/>
      <c r="B115" s="32"/>
      <c r="C115" s="32"/>
      <c r="D115" s="32"/>
      <c r="E115" s="89"/>
      <c r="F115" s="32"/>
      <c r="G115" s="32"/>
      <c r="H115" s="32"/>
      <c r="I115" s="32"/>
      <c r="J115" s="89"/>
      <c r="K115" s="32"/>
      <c r="L115" s="32"/>
      <c r="M115" s="90"/>
      <c r="N115" s="90"/>
      <c r="O115" s="91"/>
      <c r="P115" s="32"/>
      <c r="Q115" s="105"/>
      <c r="R115" s="104"/>
      <c r="S115" s="104"/>
      <c r="T115" s="104"/>
    </row>
    <row r="116" spans="1:20" s="79" customFormat="1" ht="13" x14ac:dyDescent="0.3">
      <c r="A116" s="31"/>
      <c r="B116" s="32"/>
      <c r="C116" s="32"/>
      <c r="D116" s="32"/>
      <c r="E116" s="89"/>
      <c r="F116" s="32"/>
      <c r="G116" s="32"/>
      <c r="H116" s="32"/>
      <c r="I116" s="32"/>
      <c r="J116" s="89"/>
      <c r="K116" s="32"/>
      <c r="L116" s="32"/>
      <c r="M116" s="90"/>
      <c r="N116" s="90"/>
      <c r="O116" s="91"/>
      <c r="P116" s="32"/>
      <c r="Q116" s="105"/>
      <c r="R116" s="104"/>
      <c r="S116" s="104"/>
      <c r="T116" s="104"/>
    </row>
    <row r="117" spans="1:20" s="79" customFormat="1" ht="13" x14ac:dyDescent="0.3">
      <c r="A117" s="31"/>
      <c r="B117" s="32"/>
      <c r="C117" s="32"/>
      <c r="D117" s="32"/>
      <c r="E117" s="89"/>
      <c r="F117" s="32"/>
      <c r="G117" s="32"/>
      <c r="H117" s="32"/>
      <c r="I117" s="32"/>
      <c r="J117" s="89"/>
      <c r="K117" s="32"/>
      <c r="L117" s="32"/>
      <c r="M117" s="90"/>
      <c r="N117" s="90"/>
      <c r="O117" s="91"/>
      <c r="P117" s="32"/>
      <c r="Q117" s="105"/>
      <c r="R117" s="104"/>
      <c r="S117" s="104"/>
      <c r="T117" s="104"/>
    </row>
    <row r="118" spans="1:20" s="79" customFormat="1" ht="13" x14ac:dyDescent="0.3">
      <c r="A118" s="31"/>
      <c r="B118" s="32"/>
      <c r="C118" s="32"/>
      <c r="D118" s="32"/>
      <c r="E118" s="89"/>
      <c r="F118" s="32"/>
      <c r="G118" s="32"/>
      <c r="H118" s="32"/>
      <c r="I118" s="32"/>
      <c r="J118" s="89"/>
      <c r="K118" s="32"/>
      <c r="L118" s="32"/>
      <c r="M118" s="90"/>
      <c r="N118" s="90"/>
      <c r="O118" s="91"/>
      <c r="P118" s="32"/>
      <c r="Q118" s="105"/>
      <c r="R118" s="104"/>
      <c r="S118" s="104"/>
      <c r="T118" s="104"/>
    </row>
    <row r="119" spans="1:20" s="79" customFormat="1" ht="13" x14ac:dyDescent="0.3">
      <c r="A119" s="31"/>
      <c r="B119" s="32"/>
      <c r="C119" s="32"/>
      <c r="D119" s="32"/>
      <c r="E119" s="89"/>
      <c r="F119" s="32"/>
      <c r="G119" s="32"/>
      <c r="H119" s="32"/>
      <c r="I119" s="32"/>
      <c r="J119" s="89"/>
      <c r="K119" s="32"/>
      <c r="L119" s="32"/>
      <c r="M119" s="90"/>
      <c r="N119" s="90"/>
      <c r="O119" s="91"/>
      <c r="P119" s="32"/>
      <c r="Q119" s="105"/>
      <c r="R119" s="104"/>
      <c r="S119" s="104"/>
      <c r="T119" s="104"/>
    </row>
    <row r="120" spans="1:20" s="79" customFormat="1" ht="13" x14ac:dyDescent="0.3">
      <c r="A120" s="31"/>
      <c r="B120" s="32"/>
      <c r="C120" s="32"/>
      <c r="D120" s="32"/>
      <c r="E120" s="89"/>
      <c r="F120" s="32"/>
      <c r="G120" s="32"/>
      <c r="H120" s="32"/>
      <c r="I120" s="32"/>
      <c r="J120" s="89"/>
      <c r="K120" s="32"/>
      <c r="L120" s="32"/>
      <c r="M120" s="90"/>
      <c r="N120" s="90"/>
      <c r="O120" s="91"/>
      <c r="P120" s="32"/>
      <c r="Q120" s="105"/>
      <c r="R120" s="104"/>
      <c r="S120" s="104"/>
      <c r="T120" s="104"/>
    </row>
    <row r="121" spans="1:20" s="79" customFormat="1" ht="13" x14ac:dyDescent="0.3">
      <c r="A121" s="31"/>
      <c r="B121" s="32"/>
      <c r="C121" s="32"/>
      <c r="D121" s="32"/>
      <c r="E121" s="89"/>
      <c r="F121" s="32"/>
      <c r="G121" s="32"/>
      <c r="H121" s="32"/>
      <c r="I121" s="32"/>
      <c r="J121" s="89"/>
      <c r="K121" s="32"/>
      <c r="L121" s="32"/>
      <c r="M121" s="90"/>
      <c r="N121" s="90"/>
      <c r="O121" s="91"/>
      <c r="P121" s="32"/>
      <c r="Q121" s="105"/>
      <c r="R121" s="104"/>
      <c r="S121" s="104"/>
      <c r="T121" s="104"/>
    </row>
    <row r="122" spans="1:20" s="79" customFormat="1" ht="13" x14ac:dyDescent="0.3">
      <c r="A122" s="31"/>
      <c r="B122" s="32"/>
      <c r="C122" s="32"/>
      <c r="D122" s="32"/>
      <c r="E122" s="89"/>
      <c r="F122" s="32"/>
      <c r="G122" s="32"/>
      <c r="H122" s="32"/>
      <c r="I122" s="32"/>
      <c r="J122" s="89"/>
      <c r="K122" s="32"/>
      <c r="L122" s="32"/>
      <c r="M122" s="90"/>
      <c r="N122" s="90"/>
      <c r="O122" s="91"/>
      <c r="P122" s="32"/>
      <c r="Q122" s="105"/>
      <c r="R122" s="104"/>
      <c r="S122" s="104"/>
      <c r="T122" s="104"/>
    </row>
    <row r="123" spans="1:20" s="79" customFormat="1" ht="13" x14ac:dyDescent="0.3">
      <c r="A123" s="31"/>
      <c r="B123" s="32"/>
      <c r="C123" s="32"/>
      <c r="D123" s="32"/>
      <c r="E123" s="89"/>
      <c r="F123" s="32"/>
      <c r="G123" s="32"/>
      <c r="H123" s="32"/>
      <c r="I123" s="32"/>
      <c r="J123" s="89"/>
      <c r="K123" s="32"/>
      <c r="L123" s="32"/>
      <c r="M123" s="90"/>
      <c r="N123" s="90"/>
      <c r="O123" s="91"/>
      <c r="P123" s="32"/>
      <c r="Q123" s="105"/>
      <c r="R123" s="104"/>
      <c r="S123" s="104"/>
      <c r="T123" s="104"/>
    </row>
    <row r="124" spans="1:20" s="79" customFormat="1" ht="13" x14ac:dyDescent="0.3">
      <c r="A124" s="31"/>
      <c r="B124" s="32"/>
      <c r="C124" s="32"/>
      <c r="D124" s="32"/>
      <c r="E124" s="89"/>
      <c r="F124" s="32"/>
      <c r="G124" s="32"/>
      <c r="H124" s="32"/>
      <c r="I124" s="32"/>
      <c r="J124" s="89"/>
      <c r="K124" s="32"/>
      <c r="L124" s="32"/>
      <c r="M124" s="90"/>
      <c r="N124" s="90"/>
      <c r="O124" s="91"/>
      <c r="P124" s="32"/>
      <c r="Q124" s="105"/>
      <c r="R124" s="104"/>
      <c r="S124" s="104"/>
      <c r="T124" s="104"/>
    </row>
    <row r="125" spans="1:20" s="79" customFormat="1" ht="13" x14ac:dyDescent="0.3">
      <c r="A125" s="31"/>
      <c r="B125" s="32"/>
      <c r="C125" s="32"/>
      <c r="D125" s="32"/>
      <c r="E125" s="89"/>
      <c r="F125" s="32"/>
      <c r="G125" s="32"/>
      <c r="H125" s="32"/>
      <c r="I125" s="32"/>
      <c r="J125" s="89"/>
      <c r="K125" s="32"/>
      <c r="L125" s="32"/>
      <c r="M125" s="90"/>
      <c r="N125" s="90"/>
      <c r="O125" s="91"/>
      <c r="P125" s="32"/>
      <c r="Q125" s="105"/>
      <c r="R125" s="104"/>
      <c r="S125" s="104"/>
      <c r="T125" s="104"/>
    </row>
    <row r="126" spans="1:20" s="79" customFormat="1" ht="13" x14ac:dyDescent="0.3">
      <c r="A126" s="31"/>
      <c r="B126" s="32"/>
      <c r="C126" s="32"/>
      <c r="D126" s="32"/>
      <c r="E126" s="89"/>
      <c r="F126" s="32"/>
      <c r="G126" s="32"/>
      <c r="H126" s="32"/>
      <c r="I126" s="32"/>
      <c r="J126" s="89"/>
      <c r="K126" s="32"/>
      <c r="L126" s="32"/>
      <c r="M126" s="90"/>
      <c r="N126" s="90"/>
      <c r="O126" s="91"/>
      <c r="P126" s="32"/>
      <c r="Q126" s="105"/>
      <c r="R126" s="104"/>
      <c r="S126" s="104"/>
      <c r="T126" s="104"/>
    </row>
    <row r="127" spans="1:20" s="79" customFormat="1" ht="13" x14ac:dyDescent="0.3">
      <c r="A127" s="31"/>
      <c r="B127" s="32"/>
      <c r="C127" s="32"/>
      <c r="D127" s="32"/>
      <c r="E127" s="89"/>
      <c r="F127" s="32"/>
      <c r="G127" s="32"/>
      <c r="H127" s="32"/>
      <c r="I127" s="32"/>
      <c r="J127" s="89"/>
      <c r="K127" s="32"/>
      <c r="L127" s="32"/>
      <c r="M127" s="90"/>
      <c r="N127" s="90"/>
      <c r="O127" s="91"/>
      <c r="P127" s="32"/>
      <c r="Q127" s="105"/>
      <c r="R127" s="104"/>
      <c r="S127" s="104"/>
      <c r="T127" s="104"/>
    </row>
    <row r="128" spans="1:20" s="79" customFormat="1" ht="13" x14ac:dyDescent="0.3">
      <c r="A128" s="31"/>
      <c r="B128" s="32"/>
      <c r="C128" s="32"/>
      <c r="D128" s="32"/>
      <c r="E128" s="89"/>
      <c r="F128" s="32"/>
      <c r="G128" s="32"/>
      <c r="H128" s="32"/>
      <c r="I128" s="32"/>
      <c r="J128" s="89"/>
      <c r="K128" s="32"/>
      <c r="L128" s="32"/>
      <c r="M128" s="90"/>
      <c r="N128" s="90"/>
      <c r="O128" s="91"/>
      <c r="P128" s="32"/>
      <c r="Q128" s="105"/>
      <c r="R128" s="104"/>
      <c r="S128" s="104"/>
      <c r="T128" s="104"/>
    </row>
    <row r="129" spans="1:20" s="79" customFormat="1" ht="13" x14ac:dyDescent="0.3">
      <c r="A129" s="31"/>
      <c r="B129" s="32"/>
      <c r="C129" s="32"/>
      <c r="D129" s="32"/>
      <c r="E129" s="89"/>
      <c r="F129" s="32"/>
      <c r="G129" s="32"/>
      <c r="H129" s="32"/>
      <c r="I129" s="32"/>
      <c r="J129" s="89"/>
      <c r="K129" s="32"/>
      <c r="L129" s="32"/>
      <c r="M129" s="90"/>
      <c r="N129" s="90"/>
      <c r="O129" s="91"/>
      <c r="P129" s="32"/>
      <c r="Q129" s="105"/>
      <c r="R129" s="104"/>
      <c r="S129" s="104"/>
      <c r="T129" s="104"/>
    </row>
    <row r="130" spans="1:20" s="79" customFormat="1" ht="13" x14ac:dyDescent="0.3">
      <c r="A130" s="31"/>
      <c r="B130" s="32"/>
      <c r="C130" s="32"/>
      <c r="D130" s="32"/>
      <c r="E130" s="89"/>
      <c r="F130" s="32"/>
      <c r="G130" s="32"/>
      <c r="H130" s="32"/>
      <c r="I130" s="32"/>
      <c r="J130" s="89"/>
      <c r="K130" s="32"/>
      <c r="L130" s="32"/>
      <c r="M130" s="90"/>
      <c r="N130" s="90"/>
      <c r="O130" s="91"/>
      <c r="P130" s="32"/>
      <c r="Q130" s="105"/>
      <c r="R130" s="104"/>
      <c r="S130" s="104"/>
      <c r="T130" s="104"/>
    </row>
    <row r="131" spans="1:20" s="79" customFormat="1" ht="13" x14ac:dyDescent="0.3">
      <c r="A131" s="31"/>
      <c r="B131" s="32"/>
      <c r="C131" s="32"/>
      <c r="D131" s="32"/>
      <c r="E131" s="89"/>
      <c r="F131" s="32"/>
      <c r="G131" s="32"/>
      <c r="H131" s="32"/>
      <c r="I131" s="32"/>
      <c r="J131" s="89"/>
      <c r="K131" s="32"/>
      <c r="L131" s="32"/>
      <c r="M131" s="90"/>
      <c r="N131" s="90"/>
      <c r="O131" s="91"/>
      <c r="P131" s="32"/>
      <c r="Q131" s="105"/>
      <c r="R131" s="104"/>
      <c r="S131" s="104"/>
      <c r="T131" s="104"/>
    </row>
    <row r="132" spans="1:20" s="79" customFormat="1" ht="13" x14ac:dyDescent="0.3">
      <c r="A132" s="31"/>
      <c r="B132" s="32"/>
      <c r="C132" s="32"/>
      <c r="D132" s="32"/>
      <c r="E132" s="89"/>
      <c r="F132" s="32"/>
      <c r="G132" s="32"/>
      <c r="H132" s="32"/>
      <c r="I132" s="32"/>
      <c r="J132" s="89"/>
      <c r="K132" s="32"/>
      <c r="L132" s="32"/>
      <c r="M132" s="90"/>
      <c r="N132" s="90"/>
      <c r="O132" s="91"/>
      <c r="P132" s="32"/>
      <c r="Q132" s="105"/>
      <c r="R132" s="104"/>
      <c r="S132" s="104"/>
      <c r="T132" s="104"/>
    </row>
    <row r="133" spans="1:20" s="79" customFormat="1" ht="13" x14ac:dyDescent="0.3">
      <c r="A133" s="31"/>
      <c r="B133" s="32"/>
      <c r="C133" s="32"/>
      <c r="D133" s="32"/>
      <c r="E133" s="89"/>
      <c r="F133" s="32"/>
      <c r="G133" s="32"/>
      <c r="H133" s="32"/>
      <c r="I133" s="32"/>
      <c r="J133" s="89"/>
      <c r="K133" s="32"/>
      <c r="L133" s="32"/>
      <c r="M133" s="90"/>
      <c r="N133" s="90"/>
      <c r="O133" s="91"/>
      <c r="P133" s="32"/>
      <c r="Q133" s="105"/>
      <c r="R133" s="104"/>
      <c r="S133" s="104"/>
      <c r="T133" s="104"/>
    </row>
    <row r="134" spans="1:20" s="79" customFormat="1" ht="13" x14ac:dyDescent="0.3">
      <c r="A134" s="31"/>
      <c r="B134" s="32"/>
      <c r="C134" s="32"/>
      <c r="D134" s="32"/>
      <c r="E134" s="89"/>
      <c r="F134" s="32"/>
      <c r="G134" s="32"/>
      <c r="H134" s="32"/>
      <c r="I134" s="32"/>
      <c r="J134" s="89"/>
      <c r="K134" s="32"/>
      <c r="L134" s="32"/>
      <c r="M134" s="90"/>
      <c r="N134" s="90"/>
      <c r="O134" s="91"/>
      <c r="P134" s="32"/>
      <c r="Q134" s="105"/>
      <c r="R134" s="104"/>
      <c r="S134" s="104"/>
      <c r="T134" s="104"/>
    </row>
    <row r="135" spans="1:20" s="79" customFormat="1" ht="13" x14ac:dyDescent="0.3">
      <c r="A135" s="31"/>
      <c r="B135" s="32"/>
      <c r="C135" s="32"/>
      <c r="D135" s="32"/>
      <c r="E135" s="89"/>
      <c r="F135" s="32"/>
      <c r="G135" s="32"/>
      <c r="H135" s="32"/>
      <c r="I135" s="32"/>
      <c r="J135" s="89"/>
      <c r="K135" s="32"/>
      <c r="L135" s="32"/>
      <c r="M135" s="90"/>
      <c r="N135" s="90"/>
      <c r="O135" s="91"/>
      <c r="P135" s="32"/>
      <c r="Q135" s="105"/>
      <c r="R135" s="104"/>
      <c r="S135" s="104"/>
      <c r="T135" s="104"/>
    </row>
    <row r="136" spans="1:20" s="79" customFormat="1" ht="13" x14ac:dyDescent="0.3">
      <c r="A136" s="31"/>
      <c r="B136" s="32"/>
      <c r="C136" s="32"/>
      <c r="D136" s="32"/>
      <c r="E136" s="89"/>
      <c r="F136" s="32"/>
      <c r="G136" s="32"/>
      <c r="H136" s="32"/>
      <c r="I136" s="32"/>
      <c r="J136" s="89"/>
      <c r="K136" s="32"/>
      <c r="L136" s="32"/>
      <c r="M136" s="90"/>
      <c r="N136" s="90"/>
      <c r="O136" s="91"/>
      <c r="P136" s="32"/>
      <c r="Q136" s="105"/>
      <c r="R136" s="104"/>
      <c r="S136" s="104"/>
      <c r="T136" s="104"/>
    </row>
    <row r="137" spans="1:20" s="79" customFormat="1" ht="13" x14ac:dyDescent="0.3">
      <c r="A137" s="31"/>
      <c r="B137" s="32"/>
      <c r="C137" s="32"/>
      <c r="D137" s="32"/>
      <c r="E137" s="89"/>
      <c r="F137" s="32"/>
      <c r="G137" s="32"/>
      <c r="H137" s="32"/>
      <c r="I137" s="32"/>
      <c r="J137" s="89"/>
      <c r="K137" s="32"/>
      <c r="L137" s="32"/>
      <c r="M137" s="90"/>
      <c r="N137" s="90"/>
      <c r="O137" s="91"/>
      <c r="P137" s="32"/>
      <c r="Q137" s="105"/>
      <c r="R137" s="104"/>
      <c r="S137" s="104"/>
      <c r="T137" s="104"/>
    </row>
    <row r="138" spans="1:20" s="79" customFormat="1" ht="13" x14ac:dyDescent="0.3">
      <c r="A138" s="31"/>
      <c r="B138" s="32"/>
      <c r="C138" s="32"/>
      <c r="D138" s="32"/>
      <c r="E138" s="89"/>
      <c r="F138" s="32"/>
      <c r="G138" s="32"/>
      <c r="H138" s="32"/>
      <c r="I138" s="32"/>
      <c r="J138" s="89"/>
      <c r="K138" s="32"/>
      <c r="L138" s="32"/>
      <c r="M138" s="90"/>
      <c r="N138" s="90"/>
      <c r="O138" s="91"/>
      <c r="P138" s="32"/>
      <c r="Q138" s="105"/>
      <c r="R138" s="104"/>
      <c r="S138" s="104"/>
      <c r="T138" s="104"/>
    </row>
    <row r="139" spans="1:20" s="79" customFormat="1" ht="13" x14ac:dyDescent="0.3">
      <c r="A139" s="31"/>
      <c r="B139" s="32"/>
      <c r="C139" s="32"/>
      <c r="D139" s="32"/>
      <c r="E139" s="89"/>
      <c r="F139" s="32"/>
      <c r="G139" s="32"/>
      <c r="H139" s="32"/>
      <c r="I139" s="32"/>
      <c r="J139" s="89"/>
      <c r="K139" s="32"/>
      <c r="L139" s="32"/>
      <c r="M139" s="90"/>
      <c r="N139" s="90"/>
      <c r="O139" s="91"/>
      <c r="P139" s="32"/>
      <c r="Q139" s="105"/>
      <c r="R139" s="104"/>
      <c r="S139" s="104"/>
      <c r="T139" s="104"/>
    </row>
    <row r="140" spans="1:20" s="79" customFormat="1" ht="13" x14ac:dyDescent="0.3">
      <c r="A140" s="31"/>
      <c r="B140" s="32"/>
      <c r="C140" s="32"/>
      <c r="D140" s="32"/>
      <c r="E140" s="89"/>
      <c r="F140" s="32"/>
      <c r="G140" s="32"/>
      <c r="H140" s="32"/>
      <c r="I140" s="32"/>
      <c r="J140" s="89"/>
      <c r="K140" s="32"/>
      <c r="L140" s="32"/>
      <c r="M140" s="90"/>
      <c r="N140" s="90"/>
      <c r="O140" s="91"/>
      <c r="P140" s="32"/>
      <c r="Q140" s="105"/>
      <c r="R140" s="104"/>
      <c r="S140" s="104"/>
      <c r="T140" s="104"/>
    </row>
    <row r="141" spans="1:20" s="79" customFormat="1" ht="13" x14ac:dyDescent="0.3">
      <c r="A141" s="31"/>
      <c r="B141" s="32"/>
      <c r="C141" s="32"/>
      <c r="D141" s="32"/>
      <c r="E141" s="89"/>
      <c r="F141" s="32"/>
      <c r="G141" s="32"/>
      <c r="H141" s="32"/>
      <c r="I141" s="32"/>
      <c r="J141" s="89"/>
      <c r="K141" s="32"/>
      <c r="L141" s="32"/>
      <c r="M141" s="90"/>
      <c r="N141" s="90"/>
      <c r="O141" s="91"/>
      <c r="P141" s="32"/>
      <c r="Q141" s="105"/>
      <c r="R141" s="104"/>
      <c r="S141" s="104"/>
      <c r="T141" s="104"/>
    </row>
    <row r="142" spans="1:20" s="79" customFormat="1" ht="13" x14ac:dyDescent="0.3">
      <c r="A142" s="31"/>
      <c r="B142" s="32"/>
      <c r="C142" s="32"/>
      <c r="D142" s="32"/>
      <c r="E142" s="89"/>
      <c r="F142" s="32"/>
      <c r="G142" s="32"/>
      <c r="H142" s="32"/>
      <c r="I142" s="32"/>
      <c r="J142" s="89"/>
      <c r="K142" s="32"/>
      <c r="L142" s="32"/>
      <c r="M142" s="90"/>
      <c r="N142" s="90"/>
      <c r="O142" s="91"/>
      <c r="P142" s="32"/>
      <c r="Q142" s="105"/>
      <c r="R142" s="104"/>
      <c r="S142" s="104"/>
      <c r="T142" s="104"/>
    </row>
    <row r="143" spans="1:20" s="79" customFormat="1" ht="13" x14ac:dyDescent="0.3">
      <c r="A143" s="31"/>
      <c r="B143" s="32"/>
      <c r="C143" s="32"/>
      <c r="D143" s="32"/>
      <c r="E143" s="89"/>
      <c r="F143" s="32"/>
      <c r="G143" s="32"/>
      <c r="H143" s="32"/>
      <c r="I143" s="32"/>
      <c r="J143" s="89"/>
      <c r="K143" s="32"/>
      <c r="L143" s="32"/>
      <c r="M143" s="90"/>
      <c r="N143" s="90"/>
      <c r="O143" s="91"/>
      <c r="P143" s="32"/>
      <c r="Q143" s="105"/>
      <c r="R143" s="104"/>
      <c r="S143" s="104"/>
      <c r="T143" s="104"/>
    </row>
    <row r="144" spans="1:20" s="79" customFormat="1" ht="13" x14ac:dyDescent="0.3">
      <c r="A144" s="31"/>
      <c r="B144" s="32"/>
      <c r="C144" s="32"/>
      <c r="D144" s="32"/>
      <c r="E144" s="89"/>
      <c r="F144" s="32"/>
      <c r="G144" s="32"/>
      <c r="H144" s="32"/>
      <c r="I144" s="32"/>
      <c r="J144" s="89"/>
      <c r="K144" s="32"/>
      <c r="L144" s="32"/>
      <c r="M144" s="90"/>
      <c r="N144" s="90"/>
      <c r="O144" s="91"/>
      <c r="P144" s="32"/>
      <c r="Q144" s="105"/>
      <c r="R144" s="104"/>
      <c r="S144" s="104"/>
      <c r="T144" s="104"/>
    </row>
    <row r="145" spans="1:20" s="79" customFormat="1" ht="13" x14ac:dyDescent="0.3">
      <c r="A145" s="31"/>
      <c r="B145" s="32"/>
      <c r="C145" s="32"/>
      <c r="D145" s="32"/>
      <c r="E145" s="89"/>
      <c r="F145" s="32"/>
      <c r="G145" s="32"/>
      <c r="H145" s="32"/>
      <c r="I145" s="32"/>
      <c r="J145" s="89"/>
      <c r="K145" s="32"/>
      <c r="L145" s="32"/>
      <c r="M145" s="90"/>
      <c r="N145" s="90"/>
      <c r="O145" s="91"/>
      <c r="P145" s="32"/>
      <c r="Q145" s="105"/>
      <c r="R145" s="104"/>
      <c r="S145" s="104"/>
      <c r="T145" s="104"/>
    </row>
    <row r="146" spans="1:20" s="79" customFormat="1" ht="13" x14ac:dyDescent="0.3">
      <c r="A146" s="31"/>
      <c r="B146" s="32"/>
      <c r="C146" s="32"/>
      <c r="D146" s="32"/>
      <c r="E146" s="89"/>
      <c r="F146" s="32"/>
      <c r="G146" s="32"/>
      <c r="H146" s="32"/>
      <c r="I146" s="32"/>
      <c r="J146" s="89"/>
      <c r="K146" s="32"/>
      <c r="L146" s="32"/>
      <c r="M146" s="90"/>
      <c r="N146" s="90"/>
      <c r="O146" s="91"/>
      <c r="P146" s="32"/>
      <c r="Q146" s="105"/>
      <c r="R146" s="104"/>
      <c r="S146" s="104"/>
      <c r="T146" s="104"/>
    </row>
    <row r="147" spans="1:20" s="79" customFormat="1" ht="13" x14ac:dyDescent="0.3">
      <c r="A147" s="31"/>
      <c r="B147" s="32"/>
      <c r="C147" s="32"/>
      <c r="D147" s="32"/>
      <c r="E147" s="89"/>
      <c r="F147" s="32"/>
      <c r="G147" s="32"/>
      <c r="H147" s="32"/>
      <c r="I147" s="32"/>
      <c r="J147" s="89"/>
      <c r="K147" s="32"/>
      <c r="L147" s="32"/>
      <c r="M147" s="90"/>
      <c r="N147" s="90"/>
      <c r="O147" s="91"/>
      <c r="P147" s="32"/>
      <c r="Q147" s="105"/>
      <c r="R147" s="104"/>
      <c r="S147" s="104"/>
      <c r="T147" s="104"/>
    </row>
    <row r="148" spans="1:20" s="79" customFormat="1" ht="13" x14ac:dyDescent="0.3">
      <c r="A148" s="31"/>
      <c r="B148" s="32"/>
      <c r="C148" s="32"/>
      <c r="D148" s="32"/>
      <c r="E148" s="89"/>
      <c r="F148" s="32"/>
      <c r="G148" s="32"/>
      <c r="H148" s="32"/>
      <c r="I148" s="32"/>
      <c r="J148" s="89"/>
      <c r="K148" s="32"/>
      <c r="L148" s="32"/>
      <c r="M148" s="90"/>
      <c r="N148" s="90"/>
      <c r="O148" s="91"/>
      <c r="P148" s="32"/>
      <c r="Q148" s="105"/>
      <c r="R148" s="104"/>
      <c r="S148" s="104"/>
      <c r="T148" s="104"/>
    </row>
    <row r="149" spans="1:20" s="79" customFormat="1" ht="13" x14ac:dyDescent="0.3">
      <c r="A149" s="31"/>
      <c r="B149" s="32"/>
      <c r="C149" s="32"/>
      <c r="D149" s="32"/>
      <c r="E149" s="89"/>
      <c r="F149" s="32"/>
      <c r="G149" s="32"/>
      <c r="H149" s="32"/>
      <c r="I149" s="32"/>
      <c r="J149" s="89"/>
      <c r="K149" s="32"/>
      <c r="L149" s="32"/>
      <c r="M149" s="90"/>
      <c r="N149" s="90"/>
      <c r="O149" s="91"/>
      <c r="P149" s="32"/>
      <c r="Q149" s="105"/>
      <c r="R149" s="104"/>
      <c r="S149" s="104"/>
      <c r="T149" s="104"/>
    </row>
    <row r="150" spans="1:20" s="79" customFormat="1" ht="13" x14ac:dyDescent="0.3">
      <c r="A150" s="31"/>
      <c r="B150" s="32"/>
      <c r="C150" s="32"/>
      <c r="D150" s="32"/>
      <c r="E150" s="89"/>
      <c r="F150" s="32"/>
      <c r="G150" s="32"/>
      <c r="H150" s="32"/>
      <c r="I150" s="32"/>
      <c r="J150" s="89"/>
      <c r="K150" s="32"/>
      <c r="L150" s="32"/>
      <c r="M150" s="90"/>
      <c r="N150" s="90"/>
      <c r="O150" s="91"/>
      <c r="P150" s="32"/>
      <c r="Q150" s="105"/>
      <c r="R150" s="104"/>
      <c r="S150" s="104"/>
      <c r="T150" s="104"/>
    </row>
    <row r="151" spans="1:20" s="79" customFormat="1" ht="13" x14ac:dyDescent="0.3">
      <c r="A151" s="31"/>
      <c r="B151" s="32"/>
      <c r="C151" s="32"/>
      <c r="D151" s="32"/>
      <c r="E151" s="89"/>
      <c r="F151" s="32"/>
      <c r="G151" s="32"/>
      <c r="H151" s="32"/>
      <c r="I151" s="32"/>
      <c r="J151" s="89"/>
      <c r="K151" s="32"/>
      <c r="L151" s="32"/>
      <c r="M151" s="90"/>
      <c r="N151" s="90"/>
      <c r="O151" s="91"/>
      <c r="P151" s="32"/>
      <c r="Q151" s="105"/>
      <c r="R151" s="104"/>
      <c r="S151" s="104"/>
      <c r="T151" s="104"/>
    </row>
    <row r="152" spans="1:20" s="79" customFormat="1" ht="13" x14ac:dyDescent="0.3">
      <c r="A152" s="31"/>
      <c r="B152" s="32"/>
      <c r="C152" s="32"/>
      <c r="D152" s="32"/>
      <c r="E152" s="89"/>
      <c r="F152" s="32"/>
      <c r="G152" s="32"/>
      <c r="H152" s="32"/>
      <c r="I152" s="32"/>
      <c r="J152" s="89"/>
      <c r="K152" s="32"/>
      <c r="L152" s="32"/>
      <c r="M152" s="90"/>
      <c r="N152" s="90"/>
      <c r="O152" s="91"/>
      <c r="P152" s="32"/>
      <c r="Q152" s="105"/>
      <c r="R152" s="104"/>
      <c r="S152" s="104"/>
      <c r="T152" s="104"/>
    </row>
    <row r="153" spans="1:20" s="79" customFormat="1" ht="13" x14ac:dyDescent="0.3">
      <c r="A153" s="31"/>
      <c r="B153" s="32"/>
      <c r="C153" s="32"/>
      <c r="D153" s="32"/>
      <c r="E153" s="89"/>
      <c r="F153" s="32"/>
      <c r="G153" s="32"/>
      <c r="H153" s="32"/>
      <c r="I153" s="32"/>
      <c r="J153" s="89"/>
      <c r="K153" s="32"/>
      <c r="L153" s="32"/>
      <c r="M153" s="90"/>
      <c r="N153" s="90"/>
      <c r="O153" s="91"/>
      <c r="P153" s="32"/>
      <c r="Q153" s="105"/>
      <c r="R153" s="104"/>
      <c r="S153" s="104"/>
      <c r="T153" s="104"/>
    </row>
    <row r="154" spans="1:20" s="79" customFormat="1" ht="13" x14ac:dyDescent="0.3">
      <c r="A154" s="31"/>
      <c r="B154" s="32"/>
      <c r="C154" s="32"/>
      <c r="D154" s="32"/>
      <c r="E154" s="89"/>
      <c r="F154" s="32"/>
      <c r="G154" s="32"/>
      <c r="H154" s="32"/>
      <c r="I154" s="32"/>
      <c r="J154" s="89"/>
      <c r="K154" s="32"/>
      <c r="L154" s="32"/>
      <c r="M154" s="90"/>
      <c r="N154" s="90"/>
      <c r="O154" s="91"/>
      <c r="P154" s="32"/>
      <c r="Q154" s="105"/>
      <c r="R154" s="104"/>
      <c r="S154" s="104"/>
      <c r="T154" s="104"/>
    </row>
    <row r="155" spans="1:20" s="79" customFormat="1" ht="13" x14ac:dyDescent="0.3">
      <c r="A155" s="31"/>
      <c r="B155" s="32"/>
      <c r="C155" s="32"/>
      <c r="D155" s="32"/>
      <c r="E155" s="89"/>
      <c r="F155" s="32"/>
      <c r="G155" s="32"/>
      <c r="H155" s="32"/>
      <c r="I155" s="32"/>
      <c r="J155" s="89"/>
      <c r="K155" s="32"/>
      <c r="L155" s="32"/>
      <c r="M155" s="90"/>
      <c r="N155" s="90"/>
      <c r="O155" s="91"/>
      <c r="P155" s="32"/>
      <c r="Q155" s="105"/>
      <c r="R155" s="104"/>
      <c r="S155" s="104"/>
      <c r="T155" s="104"/>
    </row>
    <row r="156" spans="1:20" s="79" customFormat="1" ht="13" x14ac:dyDescent="0.3">
      <c r="A156" s="31"/>
      <c r="B156" s="32"/>
      <c r="C156" s="32"/>
      <c r="D156" s="32"/>
      <c r="E156" s="89"/>
      <c r="F156" s="32"/>
      <c r="G156" s="32"/>
      <c r="H156" s="32"/>
      <c r="I156" s="32"/>
      <c r="J156" s="89"/>
      <c r="K156" s="32"/>
      <c r="L156" s="32"/>
      <c r="M156" s="90"/>
      <c r="N156" s="90"/>
      <c r="O156" s="91"/>
      <c r="P156" s="32"/>
      <c r="Q156" s="105"/>
      <c r="R156" s="104"/>
      <c r="S156" s="104"/>
      <c r="T156" s="104"/>
    </row>
    <row r="157" spans="1:20" s="79" customFormat="1" ht="13" x14ac:dyDescent="0.3">
      <c r="A157" s="31"/>
      <c r="B157" s="32"/>
      <c r="C157" s="32"/>
      <c r="D157" s="32"/>
      <c r="E157" s="89"/>
      <c r="F157" s="32"/>
      <c r="G157" s="32"/>
      <c r="H157" s="32"/>
      <c r="I157" s="32"/>
      <c r="J157" s="89"/>
      <c r="K157" s="32"/>
      <c r="L157" s="32"/>
      <c r="M157" s="90"/>
      <c r="N157" s="90"/>
      <c r="O157" s="91"/>
      <c r="P157" s="32"/>
      <c r="Q157" s="105"/>
      <c r="R157" s="104"/>
      <c r="S157" s="104"/>
      <c r="T157" s="104"/>
    </row>
    <row r="158" spans="1:20" s="79" customFormat="1" ht="13" x14ac:dyDescent="0.3">
      <c r="A158" s="31"/>
      <c r="B158" s="32"/>
      <c r="C158" s="32"/>
      <c r="D158" s="32"/>
      <c r="E158" s="89"/>
      <c r="F158" s="32"/>
      <c r="G158" s="32"/>
      <c r="H158" s="32"/>
      <c r="I158" s="32"/>
      <c r="J158" s="89"/>
      <c r="K158" s="32"/>
      <c r="L158" s="32"/>
      <c r="M158" s="90"/>
      <c r="N158" s="90"/>
      <c r="O158" s="91"/>
      <c r="P158" s="32"/>
      <c r="Q158" s="105"/>
      <c r="R158" s="104"/>
      <c r="S158" s="104"/>
      <c r="T158" s="104"/>
    </row>
    <row r="159" spans="1:20" s="79" customFormat="1" ht="13" x14ac:dyDescent="0.3">
      <c r="A159" s="31"/>
      <c r="B159" s="32"/>
      <c r="C159" s="32"/>
      <c r="D159" s="32"/>
      <c r="E159" s="89"/>
      <c r="F159" s="32"/>
      <c r="G159" s="32"/>
      <c r="H159" s="32"/>
      <c r="I159" s="32"/>
      <c r="J159" s="89"/>
      <c r="K159" s="32"/>
      <c r="L159" s="32"/>
      <c r="M159" s="90"/>
      <c r="N159" s="90"/>
      <c r="O159" s="91"/>
      <c r="P159" s="32"/>
      <c r="Q159" s="105"/>
      <c r="R159" s="104"/>
      <c r="S159" s="104"/>
      <c r="T159" s="104"/>
    </row>
    <row r="160" spans="1:20" s="79" customFormat="1" ht="13" x14ac:dyDescent="0.3">
      <c r="A160" s="31"/>
      <c r="B160" s="32"/>
      <c r="C160" s="32"/>
      <c r="D160" s="32"/>
      <c r="E160" s="89"/>
      <c r="F160" s="32"/>
      <c r="G160" s="32"/>
      <c r="H160" s="32"/>
      <c r="I160" s="32"/>
      <c r="J160" s="89"/>
      <c r="K160" s="32"/>
      <c r="L160" s="32"/>
      <c r="M160" s="90"/>
      <c r="N160" s="90"/>
      <c r="O160" s="91"/>
      <c r="P160" s="32"/>
      <c r="Q160" s="105"/>
      <c r="R160" s="104"/>
      <c r="S160" s="104"/>
      <c r="T160" s="104"/>
    </row>
    <row r="161" spans="1:20" s="79" customFormat="1" ht="13" x14ac:dyDescent="0.3">
      <c r="A161" s="31"/>
      <c r="B161" s="32"/>
      <c r="C161" s="32"/>
      <c r="D161" s="32"/>
      <c r="E161" s="89"/>
      <c r="F161" s="32"/>
      <c r="G161" s="32"/>
      <c r="H161" s="32"/>
      <c r="I161" s="32"/>
      <c r="J161" s="89"/>
      <c r="K161" s="32"/>
      <c r="L161" s="32"/>
      <c r="M161" s="90"/>
      <c r="N161" s="90"/>
      <c r="O161" s="91"/>
      <c r="P161" s="32"/>
      <c r="Q161" s="105"/>
      <c r="R161" s="104"/>
      <c r="S161" s="104"/>
      <c r="T161" s="104"/>
    </row>
    <row r="162" spans="1:20" s="79" customFormat="1" ht="13" x14ac:dyDescent="0.3">
      <c r="A162" s="31"/>
      <c r="B162" s="32"/>
      <c r="C162" s="32"/>
      <c r="D162" s="32"/>
      <c r="E162" s="89"/>
      <c r="F162" s="32"/>
      <c r="G162" s="32"/>
      <c r="H162" s="32"/>
      <c r="I162" s="32"/>
      <c r="J162" s="89"/>
      <c r="K162" s="32"/>
      <c r="L162" s="32"/>
      <c r="M162" s="90"/>
      <c r="N162" s="90"/>
      <c r="O162" s="91"/>
      <c r="P162" s="32"/>
      <c r="Q162" s="105"/>
      <c r="R162" s="104"/>
      <c r="S162" s="104"/>
      <c r="T162" s="104"/>
    </row>
    <row r="163" spans="1:20" s="79" customFormat="1" ht="13" x14ac:dyDescent="0.3">
      <c r="A163" s="31"/>
      <c r="B163" s="32"/>
      <c r="C163" s="32"/>
      <c r="D163" s="32"/>
      <c r="E163" s="89"/>
      <c r="F163" s="32"/>
      <c r="G163" s="32"/>
      <c r="H163" s="32"/>
      <c r="I163" s="32"/>
      <c r="J163" s="89"/>
      <c r="K163" s="32"/>
      <c r="L163" s="32"/>
      <c r="M163" s="90"/>
      <c r="N163" s="90"/>
      <c r="O163" s="91"/>
      <c r="P163" s="32"/>
      <c r="Q163" s="105"/>
      <c r="R163" s="104"/>
      <c r="S163" s="104"/>
      <c r="T163" s="104"/>
    </row>
    <row r="164" spans="1:20" s="79" customFormat="1" ht="13" x14ac:dyDescent="0.3">
      <c r="A164" s="31"/>
      <c r="B164" s="32"/>
      <c r="C164" s="32"/>
      <c r="D164" s="32"/>
      <c r="E164" s="89"/>
      <c r="F164" s="32"/>
      <c r="G164" s="32"/>
      <c r="H164" s="32"/>
      <c r="I164" s="32"/>
      <c r="J164" s="89"/>
      <c r="K164" s="32"/>
      <c r="L164" s="32"/>
      <c r="M164" s="90"/>
      <c r="N164" s="90"/>
      <c r="O164" s="91"/>
      <c r="P164" s="32"/>
      <c r="Q164" s="105"/>
      <c r="R164" s="104"/>
      <c r="S164" s="104"/>
      <c r="T164" s="104"/>
    </row>
    <row r="165" spans="1:20" s="79" customFormat="1" ht="13" x14ac:dyDescent="0.3">
      <c r="A165" s="31"/>
      <c r="B165" s="32"/>
      <c r="C165" s="32"/>
      <c r="D165" s="32"/>
      <c r="E165" s="89"/>
      <c r="F165" s="32"/>
      <c r="G165" s="32"/>
      <c r="H165" s="32"/>
      <c r="I165" s="32"/>
      <c r="J165" s="89"/>
      <c r="K165" s="32"/>
      <c r="L165" s="32"/>
      <c r="M165" s="90"/>
      <c r="N165" s="90"/>
      <c r="O165" s="91"/>
      <c r="P165" s="32"/>
      <c r="Q165" s="105"/>
      <c r="R165" s="104"/>
      <c r="S165" s="104"/>
      <c r="T165" s="104"/>
    </row>
    <row r="166" spans="1:20" s="79" customFormat="1" ht="13" x14ac:dyDescent="0.3">
      <c r="A166" s="31"/>
      <c r="B166" s="32"/>
      <c r="C166" s="32"/>
      <c r="D166" s="32"/>
      <c r="E166" s="89"/>
      <c r="F166" s="32"/>
      <c r="G166" s="32"/>
      <c r="H166" s="32"/>
      <c r="I166" s="32"/>
      <c r="J166" s="89"/>
      <c r="K166" s="32"/>
      <c r="L166" s="32"/>
      <c r="M166" s="90"/>
      <c r="N166" s="90"/>
      <c r="O166" s="91"/>
      <c r="P166" s="32"/>
      <c r="Q166" s="105"/>
      <c r="R166" s="104"/>
      <c r="S166" s="104"/>
      <c r="T166" s="104"/>
    </row>
    <row r="167" spans="1:20" s="79" customFormat="1" ht="13" x14ac:dyDescent="0.3">
      <c r="A167" s="31"/>
      <c r="B167" s="32"/>
      <c r="C167" s="32"/>
      <c r="D167" s="32"/>
      <c r="E167" s="89"/>
      <c r="F167" s="32"/>
      <c r="G167" s="32"/>
      <c r="H167" s="32"/>
      <c r="I167" s="32"/>
      <c r="J167" s="89"/>
      <c r="K167" s="32"/>
      <c r="L167" s="32"/>
      <c r="M167" s="90"/>
      <c r="N167" s="90"/>
      <c r="O167" s="91"/>
      <c r="P167" s="32"/>
      <c r="Q167" s="105"/>
      <c r="R167" s="104"/>
      <c r="S167" s="104"/>
      <c r="T167" s="104"/>
    </row>
    <row r="168" spans="1:20" s="79" customFormat="1" ht="13" x14ac:dyDescent="0.3">
      <c r="A168" s="31"/>
      <c r="B168" s="32"/>
      <c r="C168" s="32"/>
      <c r="D168" s="32"/>
      <c r="E168" s="89"/>
      <c r="F168" s="32"/>
      <c r="G168" s="32"/>
      <c r="H168" s="32"/>
      <c r="I168" s="32"/>
      <c r="J168" s="89"/>
      <c r="K168" s="32"/>
      <c r="L168" s="32"/>
      <c r="M168" s="90"/>
      <c r="N168" s="90"/>
      <c r="O168" s="91"/>
      <c r="P168" s="32"/>
      <c r="Q168" s="105"/>
      <c r="R168" s="104"/>
      <c r="S168" s="104"/>
      <c r="T168" s="104"/>
    </row>
    <row r="169" spans="1:20" s="79" customFormat="1" ht="13" x14ac:dyDescent="0.3">
      <c r="A169" s="31"/>
      <c r="B169" s="32"/>
      <c r="C169" s="32"/>
      <c r="D169" s="32"/>
      <c r="E169" s="89"/>
      <c r="F169" s="32"/>
      <c r="G169" s="32"/>
      <c r="H169" s="32"/>
      <c r="I169" s="32"/>
      <c r="J169" s="89"/>
      <c r="K169" s="32"/>
      <c r="L169" s="32"/>
      <c r="M169" s="90"/>
      <c r="N169" s="90"/>
      <c r="O169" s="91"/>
      <c r="P169" s="32"/>
      <c r="Q169" s="105"/>
      <c r="R169" s="104"/>
      <c r="S169" s="104"/>
      <c r="T169" s="104"/>
    </row>
    <row r="170" spans="1:20" s="79" customFormat="1" ht="13" x14ac:dyDescent="0.3">
      <c r="A170" s="31"/>
      <c r="B170" s="32"/>
      <c r="C170" s="32"/>
      <c r="D170" s="32"/>
      <c r="E170" s="89"/>
      <c r="F170" s="32"/>
      <c r="G170" s="32"/>
      <c r="H170" s="32"/>
      <c r="I170" s="32"/>
      <c r="J170" s="89"/>
      <c r="K170" s="32"/>
      <c r="L170" s="32"/>
      <c r="M170" s="90"/>
      <c r="N170" s="90"/>
      <c r="O170" s="91"/>
      <c r="P170" s="32"/>
      <c r="Q170" s="105"/>
      <c r="R170" s="104"/>
      <c r="S170" s="104"/>
      <c r="T170" s="104"/>
    </row>
    <row r="171" spans="1:20" s="79" customFormat="1" ht="13" x14ac:dyDescent="0.3">
      <c r="A171" s="31"/>
      <c r="B171" s="32"/>
      <c r="C171" s="32"/>
      <c r="D171" s="32"/>
      <c r="E171" s="89"/>
      <c r="F171" s="32"/>
      <c r="G171" s="32"/>
      <c r="H171" s="32"/>
      <c r="I171" s="32"/>
      <c r="J171" s="89"/>
      <c r="K171" s="32"/>
      <c r="L171" s="32"/>
      <c r="M171" s="90"/>
      <c r="N171" s="90"/>
      <c r="O171" s="91"/>
      <c r="P171" s="32"/>
      <c r="Q171" s="105"/>
      <c r="R171" s="104"/>
      <c r="S171" s="104"/>
      <c r="T171" s="104"/>
    </row>
    <row r="172" spans="1:20" s="79" customFormat="1" ht="13" x14ac:dyDescent="0.3">
      <c r="A172" s="31"/>
      <c r="B172" s="32"/>
      <c r="C172" s="32"/>
      <c r="D172" s="32"/>
      <c r="E172" s="89"/>
      <c r="F172" s="32"/>
      <c r="G172" s="32"/>
      <c r="H172" s="32"/>
      <c r="I172" s="32"/>
      <c r="J172" s="89"/>
      <c r="K172" s="32"/>
      <c r="L172" s="32"/>
      <c r="M172" s="90"/>
      <c r="N172" s="90"/>
      <c r="O172" s="91"/>
      <c r="P172" s="32"/>
      <c r="Q172" s="105"/>
      <c r="R172" s="104"/>
      <c r="S172" s="104"/>
      <c r="T172" s="104"/>
    </row>
    <row r="173" spans="1:20" s="79" customFormat="1" ht="13" x14ac:dyDescent="0.3">
      <c r="A173" s="31"/>
      <c r="B173" s="32"/>
      <c r="C173" s="32"/>
      <c r="D173" s="32"/>
      <c r="E173" s="89"/>
      <c r="F173" s="32"/>
      <c r="G173" s="32"/>
      <c r="H173" s="32"/>
      <c r="I173" s="32"/>
      <c r="J173" s="89"/>
      <c r="K173" s="32"/>
      <c r="L173" s="32"/>
      <c r="M173" s="90"/>
      <c r="N173" s="90"/>
      <c r="O173" s="91"/>
      <c r="P173" s="32"/>
      <c r="Q173" s="105"/>
      <c r="R173" s="104"/>
      <c r="S173" s="104"/>
      <c r="T173" s="104"/>
    </row>
    <row r="174" spans="1:20" s="79" customFormat="1" ht="13" x14ac:dyDescent="0.3">
      <c r="A174" s="31"/>
      <c r="B174" s="32"/>
      <c r="C174" s="32"/>
      <c r="D174" s="32"/>
      <c r="E174" s="89"/>
      <c r="F174" s="32"/>
      <c r="G174" s="32"/>
      <c r="H174" s="32"/>
      <c r="I174" s="32"/>
      <c r="J174" s="89"/>
      <c r="K174" s="32"/>
      <c r="L174" s="32"/>
      <c r="M174" s="90"/>
      <c r="N174" s="90"/>
      <c r="O174" s="91"/>
      <c r="P174" s="32"/>
      <c r="Q174" s="105"/>
      <c r="R174" s="104"/>
      <c r="S174" s="104"/>
      <c r="T174" s="104"/>
    </row>
    <row r="175" spans="1:20" s="79" customFormat="1" ht="13" x14ac:dyDescent="0.3">
      <c r="A175" s="31"/>
      <c r="B175" s="32"/>
      <c r="C175" s="32"/>
      <c r="D175" s="32"/>
      <c r="E175" s="89"/>
      <c r="F175" s="32"/>
      <c r="G175" s="32"/>
      <c r="H175" s="32"/>
      <c r="I175" s="32"/>
      <c r="J175" s="89"/>
      <c r="K175" s="32"/>
      <c r="L175" s="32"/>
      <c r="M175" s="90"/>
      <c r="N175" s="90"/>
      <c r="O175" s="91"/>
      <c r="P175" s="32"/>
      <c r="Q175" s="105"/>
      <c r="R175" s="104"/>
      <c r="S175" s="104"/>
      <c r="T175" s="104"/>
    </row>
    <row r="176" spans="1:20" s="79" customFormat="1" ht="13" x14ac:dyDescent="0.3">
      <c r="A176" s="31"/>
      <c r="B176" s="32"/>
      <c r="C176" s="32"/>
      <c r="D176" s="32"/>
      <c r="E176" s="89"/>
      <c r="F176" s="32"/>
      <c r="G176" s="32"/>
      <c r="H176" s="32"/>
      <c r="I176" s="32"/>
      <c r="J176" s="89"/>
      <c r="K176" s="32"/>
      <c r="L176" s="32"/>
      <c r="M176" s="90"/>
      <c r="N176" s="90"/>
      <c r="O176" s="91"/>
      <c r="P176" s="32"/>
      <c r="Q176" s="105"/>
      <c r="R176" s="104"/>
      <c r="S176" s="104"/>
      <c r="T176" s="104"/>
    </row>
    <row r="177" spans="1:20" s="79" customFormat="1" ht="13" x14ac:dyDescent="0.3">
      <c r="A177" s="31"/>
      <c r="B177" s="32"/>
      <c r="C177" s="32"/>
      <c r="D177" s="32"/>
      <c r="E177" s="89"/>
      <c r="F177" s="32"/>
      <c r="G177" s="32"/>
      <c r="H177" s="32"/>
      <c r="I177" s="32"/>
      <c r="J177" s="89"/>
      <c r="K177" s="32"/>
      <c r="L177" s="32"/>
      <c r="M177" s="90"/>
      <c r="N177" s="90"/>
      <c r="O177" s="91"/>
      <c r="P177" s="32"/>
      <c r="Q177" s="105"/>
      <c r="R177" s="104"/>
      <c r="S177" s="104"/>
      <c r="T177" s="104"/>
    </row>
    <row r="178" spans="1:20" s="79" customFormat="1" ht="13" x14ac:dyDescent="0.3">
      <c r="A178" s="31"/>
      <c r="B178" s="32"/>
      <c r="C178" s="32"/>
      <c r="D178" s="32"/>
      <c r="E178" s="89"/>
      <c r="F178" s="32"/>
      <c r="G178" s="32"/>
      <c r="H178" s="32"/>
      <c r="I178" s="32"/>
      <c r="J178" s="89"/>
      <c r="K178" s="32"/>
      <c r="L178" s="32"/>
      <c r="M178" s="90"/>
      <c r="N178" s="90"/>
      <c r="O178" s="91"/>
      <c r="P178" s="32"/>
      <c r="Q178" s="105"/>
      <c r="R178" s="104"/>
      <c r="S178" s="104"/>
      <c r="T178" s="104"/>
    </row>
    <row r="179" spans="1:20" s="79" customFormat="1" ht="13" x14ac:dyDescent="0.3">
      <c r="A179" s="31"/>
      <c r="B179" s="32"/>
      <c r="C179" s="32"/>
      <c r="D179" s="32"/>
      <c r="E179" s="89"/>
      <c r="F179" s="32"/>
      <c r="G179" s="32"/>
      <c r="H179" s="32"/>
      <c r="I179" s="32"/>
      <c r="J179" s="89"/>
      <c r="K179" s="32"/>
      <c r="L179" s="32"/>
      <c r="M179" s="90"/>
      <c r="N179" s="90"/>
      <c r="O179" s="91"/>
      <c r="P179" s="32"/>
      <c r="Q179" s="105"/>
      <c r="R179" s="104"/>
      <c r="S179" s="104"/>
      <c r="T179" s="104"/>
    </row>
    <row r="180" spans="1:20" s="79" customFormat="1" ht="13" x14ac:dyDescent="0.3">
      <c r="A180" s="31"/>
      <c r="B180" s="32"/>
      <c r="C180" s="32"/>
      <c r="D180" s="32"/>
      <c r="E180" s="89"/>
      <c r="F180" s="32"/>
      <c r="G180" s="32"/>
      <c r="H180" s="32"/>
      <c r="I180" s="32"/>
      <c r="J180" s="89"/>
      <c r="K180" s="32"/>
      <c r="L180" s="32"/>
      <c r="M180" s="90"/>
      <c r="N180" s="90"/>
      <c r="O180" s="91"/>
      <c r="P180" s="32"/>
      <c r="Q180" s="105"/>
      <c r="R180" s="104"/>
      <c r="S180" s="104"/>
      <c r="T180" s="104"/>
    </row>
  </sheetData>
  <mergeCells count="6">
    <mergeCell ref="Q39:Q46"/>
    <mergeCell ref="A3:H3"/>
    <mergeCell ref="B7:E7"/>
    <mergeCell ref="G7:J7"/>
    <mergeCell ref="L7:O7"/>
    <mergeCell ref="Q7:T7"/>
  </mergeCells>
  <printOptions horizontalCentered="1" verticalCentered="1"/>
  <pageMargins left="0" right="0" top="0" bottom="0" header="0" footer="0"/>
  <pageSetup paperSize="9" scale="79" orientation="landscape" r:id="rId1"/>
  <headerFooter scaleWithDoc="0" alignWithMargins="0">
    <oddFooter>&amp;C&amp;1#&amp;"Calibri"&amp;10&amp;K000000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tabSelected="1" view="pageBreakPreview" zoomScale="93" zoomScaleNormal="70" zoomScaleSheetLayoutView="93" workbookViewId="0">
      <selection activeCell="O30" sqref="O30"/>
    </sheetView>
  </sheetViews>
  <sheetFormatPr defaultColWidth="8" defaultRowHeight="14" x14ac:dyDescent="0.3"/>
  <cols>
    <col min="1" max="16384" width="8" style="1"/>
  </cols>
  <sheetData/>
  <printOptions horizontalCentered="1" verticalCentered="1"/>
  <pageMargins left="0" right="0" top="0" bottom="0" header="0" footer="0"/>
  <pageSetup paperSize="9" scale="81" orientation="landscape" r:id="rId1"/>
  <headerFooter scaleWithDoc="0" alignWithMargins="0">
    <oddFooter>&amp;C&amp;1#&amp;"Calibri"&amp;10&amp;K000000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FY 2025-2027 Consensus Report</vt:lpstr>
      <vt:lpstr>Disclaimer</vt:lpstr>
      <vt:lpstr>Cover!Print_Area</vt:lpstr>
      <vt:lpstr>'FY 2025-2027 Consensus Report'!Print_Area</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Agatha-Dominika Klimek</cp:lastModifiedBy>
  <cp:lastPrinted>2025-04-17T10:06:00Z</cp:lastPrinted>
  <dcterms:created xsi:type="dcterms:W3CDTF">2018-04-20T15:18:15Z</dcterms:created>
  <dcterms:modified xsi:type="dcterms:W3CDTF">2026-01-19T15:16:47Z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2024-10-15T12:38:34Z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e5dcc198-ab56-4b44-9603-7d6fa39d894f</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